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darpagcchigh.sharepoint.us/sites/DSO/Program Lifecycle/The Right Space (TRS)/Program documents/Solicitation/Docs for posting after PA Amend/"/>
    </mc:Choice>
  </mc:AlternateContent>
  <xr:revisionPtr revIDLastSave="29" documentId="8_{589E544B-0DA4-42BA-9BA3-C22EA8915B90}" xr6:coauthVersionLast="47" xr6:coauthVersionMax="47" xr10:uidLastSave="{C0A9968D-AD77-4583-9E62-BAFFF0749831}"/>
  <bookViews>
    <workbookView xWindow="-110" yWindow="30" windowWidth="19420" windowHeight="11360" tabRatio="751" firstSheet="3" activeTab="6" xr2:uid="{00000000-000D-0000-FFFF-FFFF00000000}"/>
  </bookViews>
  <sheets>
    <sheet name="Change Notes" sheetId="40" state="hidden" r:id="rId1"/>
    <sheet name="Constants" sheetId="34" state="hidden" r:id="rId2"/>
    <sheet name="Summary Cost Table" sheetId="37" state="hidden" r:id="rId3"/>
    <sheet name="Total Amount" sheetId="21" r:id="rId4"/>
    <sheet name="Equipment" sheetId="14" r:id="rId5"/>
    <sheet name="Travel" sheetId="47" r:id="rId6"/>
    <sheet name="ScheduleOfMilestonesAndPayments" sheetId="48" r:id="rId7"/>
  </sheets>
  <definedNames>
    <definedName name="AcademiaAdministrativeSupportCategories">Constants!$A$58:$A$59</definedName>
    <definedName name="AcademiaConsultantCategories">Constants!$A$55</definedName>
    <definedName name="AcademiaLaborGroups" localSheetId="5">#REF!</definedName>
    <definedName name="AcademiaLaborGroups">Constants!$A$21:$A$24</definedName>
    <definedName name="AcademiaProjectManagementCategories">Constants!$A$35:$A$38</definedName>
    <definedName name="AcademiaResearchCategories">Constants!$A$41:$A$52</definedName>
    <definedName name="ff.dlrs.Base">'Total Amount'!$E$61</definedName>
    <definedName name="ff.dlrs.Op1">'Total Amount'!$H$61</definedName>
    <definedName name="ff.dlrs.Op2">'Total Amount'!#REF!</definedName>
    <definedName name="ff.dlrs.Op3">'Total Amount'!#REF!</definedName>
    <definedName name="ff.dlrs.Op4">'Total Amount'!#REF!</definedName>
    <definedName name="ff.dlrs.Op5">'Total Amount'!#REF!</definedName>
    <definedName name="GeneralConsultantCategories">Constants!$A$107</definedName>
    <definedName name="GeneralLaborGroups" localSheetId="5">#REF!</definedName>
    <definedName name="GeneralLaborGroups">Constants!$A$27:$A$32</definedName>
    <definedName name="GeneralManufacturingCategories">Constants!$A$92:$A$103</definedName>
    <definedName name="GeneralProjectManagementCategories">Constants!$A$68:$A$73</definedName>
    <definedName name="GeneralScienceandEngineeringCategories">Constants!$A$76:$A$81</definedName>
    <definedName name="GeneralSoftwareDevelopmentCategories">Constants!$A$84:$A$89</definedName>
    <definedName name="GeneralSupportCategories">Constants!$A$62:$A$65</definedName>
    <definedName name="Indirect.Rate.Table">#REF!</definedName>
    <definedName name="IndirectRateCategories" localSheetId="5">#REF!</definedName>
    <definedName name="IndirectRateCategories">Constants!$A$113:$A$129</definedName>
    <definedName name="Labor.Rates.Table">#REF!</definedName>
    <definedName name="Labor_Cats_Sorted_Table">Constants!$A$111:$A$156</definedName>
    <definedName name="LaborCollection" localSheetId="5">#REF!</definedName>
    <definedName name="LaborCollection">Constants!$A$15</definedName>
    <definedName name="NoBusinessTypeSelected" localSheetId="5">#REF!</definedName>
    <definedName name="NoBusinessTypeSelected">Constants!$A$18</definedName>
    <definedName name="Offeror.Bus.Type" localSheetId="5">#REF!</definedName>
    <definedName name="Offeror.Bus.Type">#REF!</definedName>
    <definedName name="OfferorBusinessTypes" localSheetId="5">#REF!</definedName>
    <definedName name="OfferorBusinessTypes">Constants!$A$8:$A$12</definedName>
    <definedName name="OfferorBusType">#REF!</definedName>
    <definedName name="Period1_Label" localSheetId="5">#REF!</definedName>
    <definedName name="Period1_Label">#REF!</definedName>
    <definedName name="Period2_Label" localSheetId="5">#REF!</definedName>
    <definedName name="Period2_Label">#REF!</definedName>
    <definedName name="Period3_Label" localSheetId="5">#REF!</definedName>
    <definedName name="Period3_Label">#REF!</definedName>
    <definedName name="Period4_Label" localSheetId="5">#REF!</definedName>
    <definedName name="Period4_Label">#REF!</definedName>
    <definedName name="Period5_Label" localSheetId="5">#REF!</definedName>
    <definedName name="Period5_Label">#REF!</definedName>
    <definedName name="Period6_Label" localSheetId="5">#REF!</definedName>
    <definedName name="Period6_Label">#REF!</definedName>
    <definedName name="SBIRSTTRPhaseChoices" localSheetId="5">#REF!</definedName>
    <definedName name="SBIRSTTRPhaseChoices">Constants!$A$135:$A$138</definedName>
    <definedName name="sc.dlrs.Base">'Total Amount'!$E$54</definedName>
    <definedName name="sc.dlrs.Op1">'Total Amount'!$H$54</definedName>
    <definedName name="sc.dlrs.Op2">'Total Amount'!#REF!</definedName>
    <definedName name="sc.dlrs.Op3">'Total Amount'!#REF!</definedName>
    <definedName name="sc.dlrs.Op4">'Total Amount'!#REF!</definedName>
    <definedName name="sc.dlrs.Op5">'Total Amount'!#REF!</definedName>
    <definedName name="SmallBusinessSizeChoices" localSheetId="5">#REF!</definedName>
    <definedName name="SmallBusinessSizeChoices">Constants!$A$143:$A$146</definedName>
    <definedName name="SpecificAnnouncementNumber">Constants!$A$5</definedName>
    <definedName name="SpreadsheetVersionNumber">Constants!$A$2</definedName>
    <definedName name="tcc.dlrs.Base">'Total Amount'!$E$46</definedName>
    <definedName name="tcc.dlrs.Op1">'Total Amount'!$H$46</definedName>
    <definedName name="tcc.dlrs.Op2">'Total Amount'!#REF!</definedName>
    <definedName name="tcc.dlrs.Op3">'Total Amount'!#REF!</definedName>
    <definedName name="tcc.dlrs.Op4">'Total Amount'!#REF!</definedName>
    <definedName name="tcc.dlrs.Op5">'Total Amount'!#REF!</definedName>
    <definedName name="tcm.dlrs.Base">'Total Amount'!$E$59</definedName>
    <definedName name="tcm.dlrs.Op1">'Total Amount'!$H$59</definedName>
    <definedName name="tcm.dlrs.Op2">'Total Amount'!#REF!</definedName>
    <definedName name="tcm.dlrs.Op3">'Total Amount'!#REF!</definedName>
    <definedName name="tcm.dlrs.Op4">'Total Amount'!#REF!</definedName>
    <definedName name="tcm.dlrs.Op5">'Total Amount'!#REF!</definedName>
    <definedName name="tdlc.dlrs.Base">'Total Amount'!$E$38</definedName>
    <definedName name="tdlc.dlrs.Op1">'Total Amount'!$H$38</definedName>
    <definedName name="tdlc.dlrs.Op2">'Total Amount'!#REF!</definedName>
    <definedName name="tdlc.dlrs.Op3">'Total Amount'!#REF!</definedName>
    <definedName name="tdlc.dlrs.Op4">'Total Amount'!#REF!</definedName>
    <definedName name="tdlc.dlrs.Op5">'Total Amount'!#REF!</definedName>
    <definedName name="tdlc.hrs.Base">'Total Amount'!$C$38</definedName>
    <definedName name="tdlc.hrs.Op1">'Total Amount'!$F$38</definedName>
    <definedName name="tdlc.hrs.Op2">'Total Amount'!#REF!</definedName>
    <definedName name="tdlc.hrs.Op3">'Total Amount'!#REF!</definedName>
    <definedName name="tdlc.hrs.Op4">'Total Amount'!#REF!</definedName>
    <definedName name="tdlc.hrs.Op5">'Total Amount'!#REF!</definedName>
    <definedName name="tecpff.dlrs.Base">'Total Amount'!$E$62</definedName>
    <definedName name="tecpff.dlrs.Op1">'Total Amount'!$H$62</definedName>
    <definedName name="tecpff.dlrs.Op2">'Total Amount'!#REF!</definedName>
    <definedName name="tecpff.dlrs.Op3">'Total Amount'!#REF!</definedName>
    <definedName name="tecpff.dlrs.Op4">'Total Amount'!#REF!</definedName>
    <definedName name="tecpff.dlrs.Op5">'Total Amount'!#REF!</definedName>
    <definedName name="tfbc.dlrs.Base">'Total Amount'!#REF!</definedName>
    <definedName name="tfbc.dlrs.Op1">'Total Amount'!#REF!</definedName>
    <definedName name="tfbc.dlrs.Op2">'Total Amount'!#REF!</definedName>
    <definedName name="tfbc.dlrs.Op3">'Total Amount'!#REF!</definedName>
    <definedName name="tfbc.dlrs.Op4">'Total Amount'!#REF!</definedName>
    <definedName name="tfbc.dlrs.Op5">'Total Amount'!#REF!</definedName>
    <definedName name="tgac.dlrs.Base">'Total Amount'!$E$56</definedName>
    <definedName name="tgac.dlrs.Op1">'Total Amount'!$H$56</definedName>
    <definedName name="tgac.dlrs.Op2">'Total Amount'!#REF!</definedName>
    <definedName name="tgac.dlrs.Op3">'Total Amount'!#REF!</definedName>
    <definedName name="tgac.dlrs.Op4">'Total Amount'!#REF!</definedName>
    <definedName name="tgac.dlrs.Op5">'Total Amount'!#REF!</definedName>
    <definedName name="tloc.dlrs.Base">'Total Amount'!#REF!</definedName>
    <definedName name="tloc.dlrs.Op1">'Total Amount'!#REF!</definedName>
    <definedName name="tloc.dlrs.Op2">'Total Amount'!#REF!</definedName>
    <definedName name="tloc.dlrs.Op3">'Total Amount'!#REF!</definedName>
    <definedName name="tloc.dlrs.Op4">'Total Amount'!#REF!</definedName>
    <definedName name="tloc.dlrs.Op5">'Total Amount'!#REF!</definedName>
    <definedName name="tmhc.dlrs.Base">'Total Amount'!$E$53</definedName>
    <definedName name="tmhc.dlrs.Op1">'Total Amount'!$H$53</definedName>
    <definedName name="tmhc.dlrs.Op2">'Total Amount'!#REF!</definedName>
    <definedName name="tmhc.dlrs.Op3">'Total Amount'!#REF!</definedName>
    <definedName name="tmhc.dlrs.Op4">'Total Amount'!#REF!</definedName>
    <definedName name="tmhc.dlrs.Op5">'Total Amount'!#REF!</definedName>
    <definedName name="tmmc.dlrs.Base">'Total Amount'!$E$53</definedName>
    <definedName name="tmmc.dlrs.Op1">'Total Amount'!$H$53</definedName>
    <definedName name="tmmc.dlrs.Op2">'Total Amount'!#REF!</definedName>
    <definedName name="tmmc.dlrs.Op3">'Total Amount'!#REF!</definedName>
    <definedName name="tmmc.dlrs.Op4">'Total Amount'!#REF!</definedName>
    <definedName name="tmmc.dlrs.Op5">'Total Amount'!#REF!</definedName>
    <definedName name="todc.dlrs.Base">'Total Amount'!$E$51</definedName>
    <definedName name="todc.dlrs.Op1">'Total Amount'!$H$51</definedName>
    <definedName name="todc.dlrs.Op2">'Total Amount'!#REF!</definedName>
    <definedName name="todc.dlrs.Op3">'Total Amount'!#REF!</definedName>
    <definedName name="todc.dlrs.Op4">'Total Amount'!#REF!</definedName>
    <definedName name="todc.dlrs.Op5">'Total Amount'!#REF!</definedName>
    <definedName name="tsc.dlrs.Base">'Total Amount'!$E$44</definedName>
    <definedName name="tsc.dlrs.Op1">'Total Amount'!$H$44</definedName>
    <definedName name="tsc.dlrs.Op2">'Total Amount'!#REF!</definedName>
    <definedName name="tsc.dlrs.Op3">'Total Amount'!#REF!</definedName>
    <definedName name="tsc.dlrs.Op4">'Total Amount'!#REF!</definedName>
    <definedName name="tsc.dlrs.Op5">'Total Amount'!#REF!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8" l="1"/>
  <c r="E14" i="48"/>
  <c r="E16" i="48" s="1"/>
  <c r="F8" i="48"/>
  <c r="E8" i="48"/>
  <c r="F16" i="48" l="1"/>
  <c r="H49" i="21"/>
  <c r="E49" i="21"/>
  <c r="Y13" i="47"/>
  <c r="U13" i="47"/>
  <c r="Q13" i="47"/>
  <c r="R13" i="47" s="1"/>
  <c r="P13" i="47"/>
  <c r="N13" i="47"/>
  <c r="L13" i="47"/>
  <c r="J13" i="47"/>
  <c r="I13" i="47"/>
  <c r="H13" i="47"/>
  <c r="Y12" i="47"/>
  <c r="U12" i="47"/>
  <c r="Q12" i="47"/>
  <c r="R12" i="47" s="1"/>
  <c r="P12" i="47"/>
  <c r="N12" i="47"/>
  <c r="L12" i="47"/>
  <c r="J12" i="47"/>
  <c r="I12" i="47"/>
  <c r="H12" i="47"/>
  <c r="Y11" i="47"/>
  <c r="U11" i="47"/>
  <c r="Q11" i="47"/>
  <c r="R11" i="47" s="1"/>
  <c r="P11" i="47"/>
  <c r="N11" i="47"/>
  <c r="L11" i="47"/>
  <c r="J11" i="47"/>
  <c r="I11" i="47"/>
  <c r="H11" i="47"/>
  <c r="Y10" i="47"/>
  <c r="U10" i="47"/>
  <c r="Q10" i="47"/>
  <c r="R10" i="47" s="1"/>
  <c r="P10" i="47"/>
  <c r="N10" i="47"/>
  <c r="L10" i="47"/>
  <c r="J10" i="47"/>
  <c r="I10" i="47"/>
  <c r="H10" i="47"/>
  <c r="Y8" i="47"/>
  <c r="AB8" i="47" s="1"/>
  <c r="AC8" i="47" s="1"/>
  <c r="U8" i="47"/>
  <c r="R8" i="47"/>
  <c r="Q8" i="47"/>
  <c r="P8" i="47"/>
  <c r="N8" i="47"/>
  <c r="L8" i="47"/>
  <c r="J8" i="47"/>
  <c r="I8" i="47"/>
  <c r="H8" i="47"/>
  <c r="Y7" i="47"/>
  <c r="AB7" i="47" s="1"/>
  <c r="AC7" i="47" s="1"/>
  <c r="U7" i="47"/>
  <c r="R7" i="47"/>
  <c r="Q7" i="47"/>
  <c r="P7" i="47"/>
  <c r="N7" i="47"/>
  <c r="L7" i="47"/>
  <c r="J7" i="47"/>
  <c r="I7" i="47"/>
  <c r="H7" i="47"/>
  <c r="Y6" i="47"/>
  <c r="AB6" i="47" s="1"/>
  <c r="AC6" i="47" s="1"/>
  <c r="U6" i="47"/>
  <c r="R6" i="47"/>
  <c r="Q6" i="47"/>
  <c r="P6" i="47"/>
  <c r="N6" i="47"/>
  <c r="L6" i="47"/>
  <c r="J6" i="47"/>
  <c r="I6" i="47"/>
  <c r="H6" i="47"/>
  <c r="Y5" i="47"/>
  <c r="AB5" i="47" s="1"/>
  <c r="AC5" i="47" s="1"/>
  <c r="U5" i="47"/>
  <c r="R5" i="47"/>
  <c r="Q5" i="47"/>
  <c r="P5" i="47"/>
  <c r="N5" i="47"/>
  <c r="L5" i="47"/>
  <c r="J5" i="47"/>
  <c r="I5" i="47"/>
  <c r="H5" i="47"/>
  <c r="J49" i="21" l="1"/>
  <c r="AB12" i="47"/>
  <c r="AC12" i="47" s="1"/>
  <c r="AC9" i="47"/>
  <c r="AB11" i="47"/>
  <c r="AC11" i="47" s="1"/>
  <c r="AB10" i="47"/>
  <c r="AC10" i="47" s="1"/>
  <c r="AB13" i="47"/>
  <c r="AC13" i="47" s="1"/>
  <c r="AC14" i="47" l="1"/>
  <c r="AC15" i="47"/>
  <c r="H48" i="21" l="1"/>
  <c r="E48" i="21"/>
  <c r="J41" i="21"/>
  <c r="J42" i="21"/>
  <c r="J43" i="21"/>
  <c r="J40" i="21"/>
  <c r="H44" i="21"/>
  <c r="E44" i="21"/>
  <c r="E14" i="21" l="1"/>
  <c r="H14" i="21"/>
  <c r="E15" i="21"/>
  <c r="H15" i="21"/>
  <c r="E16" i="21"/>
  <c r="H16" i="21"/>
  <c r="E17" i="21"/>
  <c r="H17" i="21"/>
  <c r="E18" i="21"/>
  <c r="H18" i="21"/>
  <c r="E19" i="21"/>
  <c r="H19" i="21"/>
  <c r="E20" i="21"/>
  <c r="H20" i="21"/>
  <c r="E21" i="21"/>
  <c r="H21" i="21"/>
  <c r="E22" i="21"/>
  <c r="H22" i="21"/>
  <c r="E23" i="21"/>
  <c r="H23" i="21"/>
  <c r="E24" i="21"/>
  <c r="H24" i="21"/>
  <c r="E25" i="21"/>
  <c r="H25" i="21"/>
  <c r="E26" i="21"/>
  <c r="H26" i="21"/>
  <c r="E27" i="21"/>
  <c r="H27" i="21"/>
  <c r="E28" i="21"/>
  <c r="H28" i="21"/>
  <c r="E29" i="21"/>
  <c r="H29" i="21"/>
  <c r="E30" i="21"/>
  <c r="H30" i="21"/>
  <c r="E31" i="21"/>
  <c r="H31" i="21"/>
  <c r="E32" i="21"/>
  <c r="H32" i="21"/>
  <c r="E33" i="21"/>
  <c r="H33" i="21"/>
  <c r="E34" i="21"/>
  <c r="H34" i="21"/>
  <c r="E35" i="21"/>
  <c r="H35" i="21"/>
  <c r="E36" i="21"/>
  <c r="H36" i="21"/>
  <c r="H37" i="21"/>
  <c r="H59" i="21"/>
  <c r="E59" i="21"/>
  <c r="H56" i="21"/>
  <c r="E56" i="21"/>
  <c r="H53" i="21"/>
  <c r="E53" i="21"/>
  <c r="H46" i="21"/>
  <c r="E46" i="21"/>
  <c r="I28" i="21" l="1"/>
  <c r="I22" i="21"/>
  <c r="I37" i="21"/>
  <c r="E37" i="21"/>
  <c r="I19" i="21"/>
  <c r="I31" i="21"/>
  <c r="J59" i="21"/>
  <c r="I32" i="21"/>
  <c r="I29" i="21"/>
  <c r="I17" i="21"/>
  <c r="I20" i="21"/>
  <c r="I35" i="21"/>
  <c r="I33" i="21"/>
  <c r="I16" i="21"/>
  <c r="J53" i="21"/>
  <c r="I15" i="21"/>
  <c r="I30" i="21"/>
  <c r="I26" i="21"/>
  <c r="I34" i="21"/>
  <c r="I23" i="21"/>
  <c r="I14" i="21"/>
  <c r="J56" i="21"/>
  <c r="I21" i="21"/>
  <c r="I18" i="21"/>
  <c r="I36" i="21"/>
  <c r="I24" i="21"/>
  <c r="J46" i="21"/>
  <c r="I27" i="21"/>
  <c r="I25" i="21"/>
  <c r="J50" i="21"/>
  <c r="H1" i="37" l="1"/>
  <c r="G1" i="37"/>
  <c r="F1" i="37"/>
  <c r="E1" i="37"/>
  <c r="D1" i="37"/>
  <c r="C1" i="37"/>
  <c r="H51" i="21" l="1"/>
  <c r="H38" i="21" l="1"/>
  <c r="H57" i="21" l="1"/>
  <c r="H54" i="21"/>
  <c r="J30" i="21"/>
  <c r="J26" i="21"/>
  <c r="J22" i="21"/>
  <c r="J34" i="21"/>
  <c r="J36" i="21"/>
  <c r="J32" i="21"/>
  <c r="J28" i="21"/>
  <c r="J24" i="21"/>
  <c r="J20" i="21"/>
  <c r="J19" i="21"/>
  <c r="J18" i="21"/>
  <c r="J17" i="21"/>
  <c r="J16" i="21"/>
  <c r="J15" i="21"/>
  <c r="J35" i="21"/>
  <c r="J31" i="21"/>
  <c r="J27" i="21"/>
  <c r="J23" i="21"/>
  <c r="J37" i="21"/>
  <c r="J33" i="21"/>
  <c r="J29" i="21"/>
  <c r="J25" i="21"/>
  <c r="J21" i="21"/>
  <c r="C14" i="34"/>
  <c r="H60" i="21" l="1"/>
  <c r="A15" i="34" l="1"/>
  <c r="H62" i="21" l="1"/>
  <c r="J14" i="21"/>
  <c r="I8" i="14" l="1"/>
  <c r="I6" i="14"/>
  <c r="I5" i="14"/>
  <c r="I4" i="14"/>
  <c r="C2" i="37"/>
  <c r="D2" i="37"/>
  <c r="E2" i="37"/>
  <c r="F2" i="37"/>
  <c r="G2" i="37"/>
  <c r="H2" i="37"/>
  <c r="J48" i="21" l="1"/>
  <c r="E51" i="21"/>
  <c r="J51" i="21" s="1"/>
  <c r="I9" i="14"/>
  <c r="F38" i="21"/>
  <c r="J44" i="21"/>
  <c r="F6" i="37"/>
  <c r="D10" i="37"/>
  <c r="E12" i="37"/>
  <c r="H10" i="37"/>
  <c r="F12" i="37"/>
  <c r="E6" i="37"/>
  <c r="I10" i="37"/>
  <c r="G10" i="37"/>
  <c r="H16" i="37"/>
  <c r="G12" i="37"/>
  <c r="G6" i="37"/>
  <c r="I12" i="37"/>
  <c r="E10" i="37"/>
  <c r="H6" i="37"/>
  <c r="H12" i="37"/>
  <c r="E16" i="37"/>
  <c r="E13" i="37"/>
  <c r="F10" i="37"/>
  <c r="C38" i="21" l="1"/>
  <c r="J10" i="37"/>
  <c r="G16" i="37"/>
  <c r="D6" i="37"/>
  <c r="H13" i="37"/>
  <c r="F16" i="37"/>
  <c r="G13" i="37"/>
  <c r="F11" i="37"/>
  <c r="H11" i="37"/>
  <c r="G11" i="37"/>
  <c r="I13" i="37"/>
  <c r="D12" i="37"/>
  <c r="D16" i="37"/>
  <c r="I16" i="37"/>
  <c r="D11" i="37"/>
  <c r="I11" i="37"/>
  <c r="D13" i="37"/>
  <c r="F13" i="37"/>
  <c r="E11" i="37"/>
  <c r="J12" i="37" l="1"/>
  <c r="I38" i="21"/>
  <c r="J16" i="37"/>
  <c r="J13" i="37"/>
  <c r="J11" i="37"/>
  <c r="I6" i="37"/>
  <c r="F9" i="37"/>
  <c r="J6" i="37" l="1"/>
  <c r="E38" i="21"/>
  <c r="I7" i="37"/>
  <c r="D8" i="37"/>
  <c r="G8" i="37"/>
  <c r="I8" i="37"/>
  <c r="F7" i="37"/>
  <c r="E8" i="37"/>
  <c r="E9" i="37"/>
  <c r="H8" i="37"/>
  <c r="G7" i="37"/>
  <c r="E7" i="37"/>
  <c r="H7" i="37"/>
  <c r="D7" i="37"/>
  <c r="F8" i="37"/>
  <c r="G9" i="37"/>
  <c r="J38" i="21" l="1"/>
  <c r="E57" i="21"/>
  <c r="E54" i="21"/>
  <c r="J7" i="37"/>
  <c r="J8" i="37"/>
  <c r="F15" i="37"/>
  <c r="H9" i="37"/>
  <c r="G15" i="37"/>
  <c r="E14" i="37"/>
  <c r="D9" i="37"/>
  <c r="G14" i="37"/>
  <c r="F14" i="37"/>
  <c r="H14" i="37"/>
  <c r="I9" i="37"/>
  <c r="I14" i="37"/>
  <c r="E17" i="37"/>
  <c r="E15" i="37"/>
  <c r="E19" i="37" l="1"/>
  <c r="J9" i="37"/>
  <c r="J54" i="21"/>
  <c r="I15" i="37"/>
  <c r="F17" i="37"/>
  <c r="D14" i="37"/>
  <c r="H15" i="37"/>
  <c r="F19" i="37" l="1"/>
  <c r="J14" i="37"/>
  <c r="I17" i="37"/>
  <c r="I18" i="37"/>
  <c r="F18" i="37"/>
  <c r="H17" i="37"/>
  <c r="E18" i="37"/>
  <c r="G18" i="37"/>
  <c r="G17" i="37"/>
  <c r="H19" i="37" l="1"/>
  <c r="I19" i="37"/>
  <c r="G19" i="37"/>
  <c r="H18" i="37"/>
  <c r="D15" i="37"/>
  <c r="J15" i="37" l="1"/>
  <c r="J61" i="21"/>
  <c r="D17" i="37"/>
  <c r="J57" i="21" l="1"/>
  <c r="E60" i="21"/>
  <c r="J60" i="21" s="1"/>
  <c r="D19" i="37"/>
  <c r="F21" i="37" s="1"/>
  <c r="J17" i="37"/>
  <c r="J19" i="37" s="1"/>
  <c r="F22" i="37" s="1"/>
  <c r="F23" i="37" l="1"/>
  <c r="E62" i="21"/>
  <c r="J62" i="21" s="1"/>
  <c r="D1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J12" authorId="0" shapeId="0" xr:uid="{00000000-0006-0000-0700-000001000000}">
      <text>
        <r>
          <rPr>
            <sz val="8"/>
            <color indexed="81"/>
            <rFont val="Tahoma"/>
            <family val="2"/>
          </rPr>
          <t>Indicate the actual number of total months for the Base and Options.</t>
        </r>
      </text>
    </comment>
  </commentList>
</comments>
</file>

<file path=xl/sharedStrings.xml><?xml version="1.0" encoding="utf-8"?>
<sst xmlns="http://schemas.openxmlformats.org/spreadsheetml/2006/main" count="468" uniqueCount="372">
  <si>
    <t>Qty</t>
  </si>
  <si>
    <t xml:space="preserve">Other Direct Costs </t>
  </si>
  <si>
    <t>Unit Price</t>
  </si>
  <si>
    <t>Vendor/Source</t>
  </si>
  <si>
    <t>Unit of Issue</t>
  </si>
  <si>
    <t>Total Price</t>
  </si>
  <si>
    <t>Note 2:</t>
  </si>
  <si>
    <t>Basis of Estimate (Note 4)</t>
  </si>
  <si>
    <t>Total</t>
  </si>
  <si>
    <t>Consultants</t>
  </si>
  <si>
    <t>Subtotal Costs</t>
  </si>
  <si>
    <t>Total Estimated Costs</t>
  </si>
  <si>
    <t>Total Cost of Money</t>
  </si>
  <si>
    <t>Name (Last, First)</t>
  </si>
  <si>
    <t>Rate</t>
  </si>
  <si>
    <t>Total Estimated Costs Plus Fixed Fee</t>
  </si>
  <si>
    <t>Equipment</t>
  </si>
  <si>
    <t>Travel</t>
  </si>
  <si>
    <t>Total Material Handling Costs</t>
  </si>
  <si>
    <t>Total Direct Labor Costs</t>
  </si>
  <si>
    <t>Total Fringe Benefit Costs</t>
  </si>
  <si>
    <t>Total Labor Overhead Costs</t>
  </si>
  <si>
    <t>Total Other Direct Costs</t>
  </si>
  <si>
    <t>Total G&amp;A Costs</t>
  </si>
  <si>
    <r>
      <t>X</t>
    </r>
    <r>
      <rPr>
        <b/>
        <u/>
        <sz val="9"/>
        <rFont val="Arial"/>
        <family val="2"/>
      </rPr>
      <t>-Months</t>
    </r>
  </si>
  <si>
    <t>Note 1:</t>
  </si>
  <si>
    <t xml:space="preserve">Note 2: </t>
  </si>
  <si>
    <t>Note 3:</t>
  </si>
  <si>
    <t>Note 4:</t>
  </si>
  <si>
    <t>Justification for why the equipment is needed</t>
  </si>
  <si>
    <t>Will the equipment be included as part of a deliverable item under the award? (Y/N)</t>
  </si>
  <si>
    <t>Description of Equipment (Note 1)</t>
  </si>
  <si>
    <t>Definitions:</t>
  </si>
  <si>
    <t>Reference Document Number</t>
  </si>
  <si>
    <t>Subcontracts/Interorganizational Transfer</t>
  </si>
  <si>
    <t>Base</t>
  </si>
  <si>
    <t xml:space="preserve">Option I </t>
  </si>
  <si>
    <t>Material Handling</t>
  </si>
  <si>
    <t>Total Subcontract Costs</t>
  </si>
  <si>
    <t>Total Consultant Costs</t>
  </si>
  <si>
    <t>(Note 4)</t>
  </si>
  <si>
    <t xml:space="preserve">TOTAL </t>
  </si>
  <si>
    <t xml:space="preserve"> </t>
  </si>
  <si>
    <t>Y</t>
  </si>
  <si>
    <t>N</t>
  </si>
  <si>
    <t>Cost Proposal - Total Amount</t>
  </si>
  <si>
    <t>Provide details in Equip. Tab</t>
  </si>
  <si>
    <t>Provide details in Travel Tab</t>
  </si>
  <si>
    <t>Instructions:</t>
  </si>
  <si>
    <t>(Note 3)</t>
  </si>
  <si>
    <t>Direct Labor (DL)</t>
  </si>
  <si>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</si>
  <si>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</si>
  <si>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</si>
  <si>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</si>
  <si>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</si>
  <si>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t>(Note 2)</t>
  </si>
  <si>
    <r>
      <t xml:space="preserve">Item
</t>
    </r>
    <r>
      <rPr>
        <b/>
        <sz val="12"/>
        <color rgb="FFFF0000"/>
        <rFont val="Calibri"/>
        <family val="2"/>
      </rPr>
      <t>(Note 2)</t>
    </r>
  </si>
  <si>
    <r>
      <t xml:space="preserve">Type of Equipment (special test equipment, special tooling, general purpose equipment, or plant equipment)
</t>
    </r>
    <r>
      <rPr>
        <b/>
        <sz val="12"/>
        <color rgb="FFFF0000"/>
        <rFont val="Calibri"/>
        <family val="2"/>
      </rPr>
      <t>(Note 3)</t>
    </r>
  </si>
  <si>
    <r>
      <t xml:space="preserve">Supporting documentation has been provided (Y/N)
</t>
    </r>
    <r>
      <rPr>
        <b/>
        <sz val="12"/>
        <color rgb="FFFF0000"/>
        <rFont val="Calibri"/>
        <family val="2"/>
      </rPr>
      <t>(Note 4)</t>
    </r>
  </si>
  <si>
    <r>
      <t>EQUIPMENT</t>
    </r>
    <r>
      <rPr>
        <b/>
        <i/>
        <sz val="12"/>
        <color rgb="FFFF0000"/>
        <rFont val="Calibri"/>
        <family val="2"/>
      </rPr>
      <t xml:space="preserve"> (Note 1)</t>
    </r>
  </si>
  <si>
    <t>General, I2, Picklist of Offeror Business Types</t>
  </si>
  <si>
    <t>Large Business</t>
  </si>
  <si>
    <t>Small Business</t>
  </si>
  <si>
    <t>Non-Profit</t>
  </si>
  <si>
    <t>Academia</t>
  </si>
  <si>
    <t>Project Management</t>
  </si>
  <si>
    <t>Administrative</t>
  </si>
  <si>
    <t>Project Manager</t>
  </si>
  <si>
    <t>Software Development</t>
  </si>
  <si>
    <t>Lab/FFRDC</t>
  </si>
  <si>
    <t>Principal Investigator</t>
  </si>
  <si>
    <t>Co-Principal Investigator</t>
  </si>
  <si>
    <t>Co-Investigator</t>
  </si>
  <si>
    <t>Sr. Post-Doc</t>
  </si>
  <si>
    <t>Post-Doc</t>
  </si>
  <si>
    <t>Research Associate</t>
  </si>
  <si>
    <t>Research Assistant</t>
  </si>
  <si>
    <t>Staff Scientist</t>
  </si>
  <si>
    <t>Post-Doc Fellow</t>
  </si>
  <si>
    <t>Graduate Research Assistant</t>
  </si>
  <si>
    <t>Graduate Student</t>
  </si>
  <si>
    <t>Student</t>
  </si>
  <si>
    <t>Systems Administrator</t>
  </si>
  <si>
    <t>Research Scientist/Engineer</t>
  </si>
  <si>
    <t>Business</t>
  </si>
  <si>
    <t>Principal Scientist/Engineer</t>
  </si>
  <si>
    <t>Security</t>
  </si>
  <si>
    <t>Research</t>
  </si>
  <si>
    <t>Support</t>
  </si>
  <si>
    <t>Valid values are Academia or General</t>
  </si>
  <si>
    <t>Academia Labor Groups</t>
  </si>
  <si>
    <t>General Labor Groups</t>
  </si>
  <si>
    <t>Science and Engineering</t>
  </si>
  <si>
    <t>Academia Research Categories</t>
  </si>
  <si>
    <t>Academia Project Management Categories</t>
  </si>
  <si>
    <t>Consultant</t>
  </si>
  <si>
    <t>General Support Categories</t>
  </si>
  <si>
    <t>General Project Management Categories</t>
  </si>
  <si>
    <t>Principal Program/Project Manager</t>
  </si>
  <si>
    <t>Program/Project Manager V</t>
  </si>
  <si>
    <t>Program/Project Manager IV</t>
  </si>
  <si>
    <t>Program/Project Manager III</t>
  </si>
  <si>
    <t>Program/Project Manager I</t>
  </si>
  <si>
    <t>Labor Collection based on Offeror Business Type Selection</t>
  </si>
  <si>
    <t>Financial</t>
  </si>
  <si>
    <t>Contracts</t>
  </si>
  <si>
    <t>General Science and Engineering Categories</t>
  </si>
  <si>
    <t>Scientist/Engineer V</t>
  </si>
  <si>
    <t>Scientist/Engineer IV</t>
  </si>
  <si>
    <t>Scientist/Engineer III</t>
  </si>
  <si>
    <t>Scientist/Engineer II</t>
  </si>
  <si>
    <t>Scientist/Engineer I</t>
  </si>
  <si>
    <t>General Software Development Categories</t>
  </si>
  <si>
    <t>Principal Software Developer</t>
  </si>
  <si>
    <t>Software Developer V</t>
  </si>
  <si>
    <t>Software Developer IV</t>
  </si>
  <si>
    <t>Software Developer III</t>
  </si>
  <si>
    <t>Software Developer II</t>
  </si>
  <si>
    <t>Software Developer I</t>
  </si>
  <si>
    <t>Indirect Rate Categories</t>
  </si>
  <si>
    <t>Facilities Cost of Money: Procurement COM</t>
  </si>
  <si>
    <t>Facilities Cost of Money: G&amp;A COM</t>
  </si>
  <si>
    <t>Facilities Cost of Money: Labor/Engineering COM</t>
  </si>
  <si>
    <t>Procurement Overhead</t>
  </si>
  <si>
    <t>Subcontract Overhead</t>
  </si>
  <si>
    <t>Business Operating Support Overhead</t>
  </si>
  <si>
    <t>Information Technology Support Overhead</t>
  </si>
  <si>
    <t>Other Direct Cost (ODC) Overhead</t>
  </si>
  <si>
    <t>Other Overhead/Cost Factors</t>
  </si>
  <si>
    <t>Project Administrator</t>
  </si>
  <si>
    <t>Academia Administrative Support Categories</t>
  </si>
  <si>
    <t>Administrative Support</t>
  </si>
  <si>
    <t>Academia Consultant Categories</t>
  </si>
  <si>
    <t>Manufacturing</t>
  </si>
  <si>
    <t>General Manufacturing Categories</t>
  </si>
  <si>
    <t>Manufacturer V</t>
  </si>
  <si>
    <t>Manufacturer IV</t>
  </si>
  <si>
    <t>Manufacturer III</t>
  </si>
  <si>
    <t>Manufacturer II</t>
  </si>
  <si>
    <t>Manufacturer I</t>
  </si>
  <si>
    <t>General Consultant Categories</t>
  </si>
  <si>
    <t>Add/Change Labor Group requires changes below to Categories</t>
  </si>
  <si>
    <t>Add/Change Labor Collection requires Data Validation code change on Labor Rates tab, and new Labor Group list below.</t>
  </si>
  <si>
    <t>Labor Collection --&gt; Labor Group --&gt; Labor Category</t>
  </si>
  <si>
    <t>Cell Range Naming Conventions:</t>
  </si>
  <si>
    <t>ThisIsAName = internal constants such as pick-lists</t>
  </si>
  <si>
    <t>Labor Rates</t>
  </si>
  <si>
    <t>Prime Contractor (Fill-in) (if applicable)</t>
  </si>
  <si>
    <t>Indirect Rates</t>
  </si>
  <si>
    <t>Prime Contractor</t>
  </si>
  <si>
    <t>Quality Control V</t>
  </si>
  <si>
    <t>Quality Control IV</t>
  </si>
  <si>
    <t>Quality Control III</t>
  </si>
  <si>
    <t>Quality Control II</t>
  </si>
  <si>
    <t>Quality Control I</t>
  </si>
  <si>
    <t>Op1</t>
  </si>
  <si>
    <t>Op2</t>
  </si>
  <si>
    <t>Op3</t>
  </si>
  <si>
    <t>Op4</t>
  </si>
  <si>
    <t>Op5</t>
  </si>
  <si>
    <t>tdlc.dlrs</t>
  </si>
  <si>
    <t>tfbc.dlrs</t>
  </si>
  <si>
    <t>tloc.dlrs</t>
  </si>
  <si>
    <t>tsc.dlrs</t>
  </si>
  <si>
    <t>tcc.dlrs</t>
  </si>
  <si>
    <t>todc.dlrs</t>
  </si>
  <si>
    <t>tmhc.dlrs</t>
  </si>
  <si>
    <t>sc.dlrs</t>
  </si>
  <si>
    <t>tgac.dlrs</t>
  </si>
  <si>
    <t>tcm.dlrs</t>
  </si>
  <si>
    <t>Fixed Fee</t>
  </si>
  <si>
    <t>ff.dlrs</t>
  </si>
  <si>
    <t>tecpff.dlrs</t>
  </si>
  <si>
    <t>Row Sum</t>
  </si>
  <si>
    <t>Total Direct Labor Hours</t>
  </si>
  <si>
    <t>tdlc.hrs</t>
  </si>
  <si>
    <t>Principal Manufacturer</t>
  </si>
  <si>
    <t>Principal Quality Control</t>
  </si>
  <si>
    <t>No Business Type Selected</t>
  </si>
  <si>
    <t>instructional choice</t>
  </si>
  <si>
    <t>First select a Business Type</t>
  </si>
  <si>
    <t>No Labor Collection is available</t>
  </si>
  <si>
    <t>Spreadsheet Version Number</t>
  </si>
  <si>
    <t>Hours</t>
  </si>
  <si>
    <t>Enter proposed PoP as "MM/YY to MM/YY"</t>
  </si>
  <si>
    <t>Cost</t>
  </si>
  <si>
    <t>SpecificAnnouncementNumber</t>
  </si>
  <si>
    <t>In an attachment, provide all supporting documentation to support your price basis, e.g. copy of vendor quote, past invoice/PO, page from catalog, or method used for deriving engineering estimates.</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</si>
  <si>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supporting documentation for each entry with unit cost over $5,000. Backup may consist of a vendor quote, past purchase order or invoice,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</si>
  <si>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Version ID</t>
  </si>
  <si>
    <t>Changes from Previous</t>
  </si>
  <si>
    <t>12-2019</t>
  </si>
  <si>
    <t>Original Version used for BTO BAA.</t>
  </si>
  <si>
    <t>01-2020.1</t>
  </si>
  <si>
    <t>In Base and all Option tabs and two TASK tabs, column Q in Labor Rates table, now refers to correct column (N) instead of (M).  Incorrect column caused Fringe Benefit Rate to be used instead of Labor Overhead Rate in calculations.  This was only incorrect for the second fiscal year (only column Q).</t>
  </si>
  <si>
    <t>In all of the same tabs described above, cell U72 was distributed with "10%" as the default value.  This is changed to be 0%</t>
  </si>
  <si>
    <t>03-2020</t>
  </si>
  <si>
    <t xml:space="preserve">Summed the Hours for Consultants.  </t>
  </si>
  <si>
    <t>Program/Project Manager II</t>
  </si>
  <si>
    <t>04-2020</t>
  </si>
  <si>
    <t>Fringe</t>
  </si>
  <si>
    <t>Overhead (Labor)</t>
  </si>
  <si>
    <t>Tab</t>
  </si>
  <si>
    <t>Base, all Options, Tasks</t>
  </si>
  <si>
    <t>Summary Cost Table</t>
  </si>
  <si>
    <t>Removed the inclusion of row D (hours) in the Checksum value in the bottom row.</t>
  </si>
  <si>
    <t>General</t>
  </si>
  <si>
    <t xml:space="preserve">Updated the General Instructions Word document.  </t>
  </si>
  <si>
    <t>Yellow highlights added to column B.</t>
  </si>
  <si>
    <t>Constants</t>
  </si>
  <si>
    <t>There were two "Program/Project Manager III" categories.  Changed second one to be "Program/Project Manager II"</t>
  </si>
  <si>
    <t>Added Fringe, Overhead (Labor), G&amp;A (Labor) and F&amp;A (Labor) to the Indirect Rates list.</t>
  </si>
  <si>
    <t>Cells B18 &amp; B19 instructions expanded.</t>
  </si>
  <si>
    <t>Updated A7, B7 to include the word "Required".</t>
  </si>
  <si>
    <t>Offeror Constants</t>
  </si>
  <si>
    <t>Replaced out-year fiscal year dates with formulas that add 12 months to the prior FY date.  Plus conditional formatting on FY Begin Dates.</t>
  </si>
  <si>
    <t>Hours Proposed in Each Fiscal Year:</t>
  </si>
  <si>
    <t>Proposer's Name (Prime or Subcontractor)</t>
  </si>
  <si>
    <t>Sum of Column Totals ($)</t>
  </si>
  <si>
    <t>Sum of Row Totals ($)</t>
  </si>
  <si>
    <t>COLUMN TOTALS - ROW TOTALS</t>
  </si>
  <si>
    <t>This should be $0.  If not, research is needed.</t>
  </si>
  <si>
    <t>Column Totals</t>
  </si>
  <si>
    <t>1.04.00</t>
  </si>
  <si>
    <t>Added checksums and Hour Totals by Proposer's FY</t>
  </si>
  <si>
    <t>Profit (Fixed Price Awards)</t>
  </si>
  <si>
    <t>Fee (Cost Type Awards)</t>
  </si>
  <si>
    <t>Added Profit and Fee categories.  Renamed tab to be Indirect Rates and Profit_Fee</t>
  </si>
  <si>
    <t>First digit change --&gt; prior functions changes.  Second digit change --&gt; new function added.  Third digit change --&gt; change in spreadsheet that does not affect CPDB.</t>
  </si>
  <si>
    <t>Proposer Fiscal Year Labels:</t>
  </si>
  <si>
    <t>Proposer's Labor Category (Note 1)</t>
  </si>
  <si>
    <t>Proposer</t>
  </si>
  <si>
    <t>Top, added CAGE codes and proposer's proposal ID.</t>
  </si>
  <si>
    <t>This.Is.a.Name = named ranges holding proposer data</t>
  </si>
  <si>
    <t>Changed Escalation Rate to be "N/A" when the prior year's labor rate is zero.</t>
  </si>
  <si>
    <t>Additional Tabs</t>
  </si>
  <si>
    <t>Copied additional tabs from the "Multiple TAs" version of this spreadsheet.</t>
  </si>
  <si>
    <t>1.05.00</t>
  </si>
  <si>
    <t>SBIR/STTR Phase Choices</t>
  </si>
  <si>
    <t>Not Applicable</t>
  </si>
  <si>
    <t>Phase I</t>
  </si>
  <si>
    <t>Phase II</t>
  </si>
  <si>
    <t>Phase III</t>
  </si>
  <si>
    <t>Small Business Size Choices</t>
  </si>
  <si>
    <t>1-100</t>
  </si>
  <si>
    <t>101-500</t>
  </si>
  <si>
    <t>501-1000</t>
  </si>
  <si>
    <t>Added the SBIR/STTR Phase selection</t>
  </si>
  <si>
    <t>Proposer Constants</t>
  </si>
  <si>
    <t>Added the Small Business Size Estimate selection</t>
  </si>
  <si>
    <t xml:space="preserve">Updated instructions in cell B16 </t>
  </si>
  <si>
    <t>Indirect Rates and Profit_Fee</t>
  </si>
  <si>
    <t>1.06.00</t>
  </si>
  <si>
    <t>General and Administrative</t>
  </si>
  <si>
    <t>Removed the (labor) and (non-labor) designations after G&amp;A and F&amp;A indirect rate categories</t>
  </si>
  <si>
    <t>Facilities and Administrative Cost Rate</t>
  </si>
  <si>
    <t>1.06.01</t>
  </si>
  <si>
    <t>Faculty/Professor</t>
  </si>
  <si>
    <t>Fringe (Students)</t>
  </si>
  <si>
    <t>Added Faculty/Professor to Research labor group for Academia business type</t>
  </si>
  <si>
    <t>Added new Fringe (Students) indirect category for academia</t>
  </si>
  <si>
    <t>1.06.02</t>
  </si>
  <si>
    <t>Instructions</t>
  </si>
  <si>
    <t>Added new worksheet named Instructions</t>
  </si>
  <si>
    <t>Updated to accommodate first/last day of travel calculations</t>
  </si>
  <si>
    <t>Increased precision of percentages to seven decimal places, primarily for Cost of Money</t>
  </si>
  <si>
    <t>1.06.03</t>
  </si>
  <si>
    <t>ALL</t>
  </si>
  <si>
    <t>Removed duplicate reference names</t>
  </si>
  <si>
    <t>Took away the privilege to add or remove columns from this tab.</t>
  </si>
  <si>
    <t>Tied Fringe, Overhead, and G&amp;A/F&amp;A rates to three prepopulated rows in the Indirect Rates and Profit_Fee tab.</t>
  </si>
  <si>
    <t>Changed column name from Fully Loaded Rate to Loaded Hourly Rate</t>
  </si>
  <si>
    <t>1.06.04</t>
  </si>
  <si>
    <t>Fixed G&amp;A $$ calculation in Proposer Year 6 (cell AR63)</t>
  </si>
  <si>
    <t>Other ODCs</t>
  </si>
  <si>
    <t xml:space="preserve">Note 1: Any proposed personnel in the technical proposal should be identified with their labor category.  </t>
  </si>
  <si>
    <t xml:space="preserve">Note 2: Indicate the period of performance for the Base effort and each Option on their respective worksheets in cell C1.  Ensure that the time periods match those stated in the technical proposal. </t>
  </si>
  <si>
    <t>Note 3: The values under Total Direct Labor "Hours" column indicate the total level of effort for the project for each labor category.  The Proposer must define the split of hours between initial and subsequent rate years based on its FY in the detail worksheets.</t>
  </si>
  <si>
    <t xml:space="preserve">Note 4: Profit or fee is not allowed on direct costs for equipment, Government entities or cost share contracts.  In addition, a DD Form 1547 (DFARS 215.404-70) will be utilized in calculating the Government objective for fee. </t>
  </si>
  <si>
    <t>Material Handling (M/H O/H)</t>
  </si>
  <si>
    <t>Facilities Cost of Money (COM)</t>
  </si>
  <si>
    <t>General and Administrative (G&amp;A)</t>
  </si>
  <si>
    <t xml:space="preserve"> TRAVEL</t>
  </si>
  <si>
    <t>(Notes 1, 2  and 3)</t>
  </si>
  <si>
    <t>TRAVEL DETAIL</t>
  </si>
  <si>
    <t>Base / Option / Task</t>
  </si>
  <si>
    <t>Purpose of Trip</t>
  </si>
  <si>
    <t>Origin Destination</t>
  </si>
  <si>
    <t>Final Destination</t>
  </si>
  <si>
    <t># People</t>
  </si>
  <si>
    <t># Days</t>
  </si>
  <si>
    <t># of Trips</t>
  </si>
  <si>
    <t># days at 100% Hotel per diem</t>
  </si>
  <si>
    <t># days at 100% M&amp;IE per diem</t>
  </si>
  <si>
    <t># days at 75% M&amp;IE per diem</t>
  </si>
  <si>
    <t>Round Trip Airfare/ Trainfare per person</t>
  </si>
  <si>
    <t>Total Airfare/ Trainfare $ per Trip</t>
  </si>
  <si>
    <t>Hotel  Per Diem Rate per person</t>
  </si>
  <si>
    <t>Total Hotel Per Diem $ per trip</t>
  </si>
  <si>
    <t>M&amp;IE  Per Diem Rate per person</t>
  </si>
  <si>
    <t>100% M&amp;IE Per Diem $</t>
  </si>
  <si>
    <t>75% M&amp;IE Per Diem $</t>
  </si>
  <si>
    <t>Total M&amp;IE Per Diem $ per trip</t>
  </si>
  <si>
    <t>Car Rental dollars per day including Taxes &amp; Fees</t>
  </si>
  <si>
    <t># of Cars (1-3 people per car)</t>
  </si>
  <si>
    <t>Total Car rental $ per trip</t>
  </si>
  <si>
    <t>Standard Personal Car Mileage Rate</t>
  </si>
  <si>
    <t>Estimated Number of Round trip Miles per Car</t>
  </si>
  <si>
    <t># of Personal Cars</t>
  </si>
  <si>
    <t>Total Mileage Rate Dollars</t>
  </si>
  <si>
    <t>Conference Fees</t>
  </si>
  <si>
    <t>Other Expenses (tolls, parking, rental gas, wi-fi)</t>
  </si>
  <si>
    <t>TOTAL DIRECT DOLLARS PER TRIP</t>
  </si>
  <si>
    <t>GRAND TOTAL DIRECT DOLLARS FOR ALL TRIPS</t>
  </si>
  <si>
    <t>Base Total Travel</t>
  </si>
  <si>
    <t>Option Total Travel</t>
  </si>
  <si>
    <t>GRAND TOTAL TRAVEL</t>
  </si>
  <si>
    <t>•  When completing the “Origin” and “Final” Destination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The first day and the last day of travel are charged at 75% of the M&amp;IE per diem rate. If you travel for just one day (lasting 12 hours or more), the M&amp;IE per diem rate is also charged at 75%. For answers to FAQs about per diem and travel rates, please review: https://www.gsa.gov/travel/plan-book/per-diem-rates/frequently-asked-questions-per-diem.
•  Do not combine any categories.
•  For lodging and M&amp;IE, use federal Per Diem Rates found at https://www.gsa.gov.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</si>
  <si>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</si>
  <si>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</si>
  <si>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</si>
  <si>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Include a separate section in the above table for the base and each option</t>
  </si>
  <si>
    <t>If there are miscellaneous expenses associated with the trip, provide description and rationale.</t>
  </si>
  <si>
    <t>Phase 1</t>
  </si>
  <si>
    <t>Phase 2</t>
  </si>
  <si>
    <t>Fee or Profit</t>
  </si>
  <si>
    <t>Milestone #</t>
  </si>
  <si>
    <t>Milestone</t>
  </si>
  <si>
    <t>Exit Citeria  /Deliverable</t>
  </si>
  <si>
    <t>Due 
Date</t>
  </si>
  <si>
    <t xml:space="preserve"> Payment</t>
  </si>
  <si>
    <t>Funded</t>
  </si>
  <si>
    <t>CLIN
SUBCLIN</t>
  </si>
  <si>
    <t>ACRN</t>
  </si>
  <si>
    <t>Sub-Total Phase 1</t>
  </si>
  <si>
    <t>TBD</t>
  </si>
  <si>
    <t>Sub-Total Phase 2</t>
  </si>
  <si>
    <t>Total Agreement</t>
  </si>
  <si>
    <t>*Tasks and targets are keyed to Attachment 1 - Task Description Document</t>
  </si>
  <si>
    <t>HIGHLIGHTED SECTION NOT TO BE FILLED OUT BY PROPOSERS</t>
  </si>
  <si>
    <r>
      <rPr>
        <b/>
        <sz val="10"/>
        <rFont val="Arial"/>
        <family val="2"/>
      </rPr>
      <t>Instructions:</t>
    </r>
    <r>
      <rPr>
        <sz val="10"/>
        <rFont val="Arial"/>
        <family val="2"/>
      </rPr>
      <t xml:space="preserve">
•    On the Total Amount tab, only enter information in the cells that have been highlighted in yellow.
•    The Direct Labor Rates should be fully burdened, exclusive of Cost of Money and fee.
•    The Direct Labor Hours can either be regular hourd dedicated to the program, or a percentage of full time dedicated to the program, depending on the norm for the proposing organization.
          •    If the proposed level of effort will be a percentage, the number format in cells C14-C37 and F14-F37 should be updated to "Percentage" format.
          •    If the proposed level of effort will be a percentage  
•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t>
    </r>
  </si>
  <si>
    <t>Subcontract/Interorganizational Name - #01</t>
  </si>
  <si>
    <t>Subcontract/Interorganizational Name - #02</t>
  </si>
  <si>
    <t>Subcontract/Interorganizational Name - #03</t>
  </si>
  <si>
    <t xml:space="preserve">Insert line(s) for any additional Subcontractors/Interorganizational </t>
  </si>
  <si>
    <t xml:space="preserve">Phase 1 kick-off slides </t>
  </si>
  <si>
    <t>Month 1</t>
  </si>
  <si>
    <t>Milestone Report</t>
  </si>
  <si>
    <t>Month 3</t>
  </si>
  <si>
    <t>Demonstration/
Milestone Report</t>
  </si>
  <si>
    <t>Month 6</t>
  </si>
  <si>
    <t xml:space="preserve">Milestone Report/
Delivery of materials to government evaluation team </t>
  </si>
  <si>
    <t>Month 9</t>
  </si>
  <si>
    <t>Month 12</t>
  </si>
  <si>
    <t xml:space="preserve">Phase 2 kick-off slides </t>
  </si>
  <si>
    <t>Month 13</t>
  </si>
  <si>
    <t>Month 16</t>
  </si>
  <si>
    <t>Month 18</t>
  </si>
  <si>
    <t>Month 20</t>
  </si>
  <si>
    <t>Demonstration/
Final Report</t>
  </si>
  <si>
    <t>Month 24</t>
  </si>
  <si>
    <t>Phase 1 project kick-off meeting to include presentation containing selected mathematical system class and selected target application. For the selected target application include DoD relevance, identification of SotA baseline, and all planned problem instances, defined by initial conditions, parameters, and geometries; timeline of testing proposed conditions, parameters, and geometries to be compared; list of tools/algorithms to be developed/modified and how they support your planned effort; and finally, proposed method to study limits of transformation validity with a notional example instantiated in the selected target application. All supporting positions identified in the proposal are assigned to personnel, and names are provided to the Government.</t>
  </si>
  <si>
    <t>Report on initial successes and/or failures in transformation effort for target application within first system class. Confirm all proposed personnel are working on the project at the planned level of effort.</t>
  </si>
  <si>
    <t>Demonstrate ability to create a useful transformation for at least one instance of conditions, parameters, and geometries for target application, or describe why systematic discovery of transformations for first system class failed and plans to mitigate failure.</t>
  </si>
  <si>
    <t>Having demonstrated the ability to create a useful transformation in first system class, find and analyze the limits of validity for at least one instance of conditions, parameters, and geometries, or describe why systematic discovery of transformations and/or identifying limits of validity failed, and propose plans to mitigate this failure.
Provide transformation, documentation, and necessary data for first system class, application, and instances to the government evaluation team.</t>
  </si>
  <si>
    <t>Demonstrate ability to systematically discover transformations for multiple instances within chosen system class and application, with a 2x increased region of validity and 10x (at 90% accuracy) reduction of floating-point operations (FLOP) over SotA; or describe why systematic discovery of transformations failed.</t>
  </si>
  <si>
    <t xml:space="preserve">Phase 2 project kick-off meeting to include presentation containing (a) new selected mathematical system class and application; (b) DoD relevance and identification of SotA baseline; (c) all planned instances, defined by initial conditions, parameters, and geometries to be compared, including tentative timeline; (d) description of plan to extend Phase 1 work to generalize in the new system class. </t>
  </si>
  <si>
    <t xml:space="preserve">Report on initial successes and/or failures in transformation effort for second system class and ability to generalize approach.  </t>
  </si>
  <si>
    <t>Demonstrate ability to create a useful transformation for at least one instance of conditions, parameters, and geometries in second system class or describe why systematic discovery of transformations failed and propose plans to mitigate failure.</t>
  </si>
  <si>
    <t>Having demonstrated the ability to create a useful transformation in second system class, find and analyze the limits of validity for at least one instance of conditions, parameters, and geometries, or describe why systematic discovery of transformations and/or identifying limits of validity failed and propose plans to mitigate this failure.
Provide transformation, documentation, and necessary data to the government evaluation team.</t>
  </si>
  <si>
    <t>Demonstrate ability of approach to generalize by systematically discovering transformations across and within first and second system classes, with a 10x increased region of validity and 100-1000x (at 99% accuracy) reduction of FLOP over SotA or describe why systematic discovery of transformations failed.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</si>
</sst>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164" formatCode="&quot;$&quot;#,##0.00"/>
    <numFmt numFmtId="165" formatCode="0.000%"/>
    <numFmt numFmtId="166" formatCode="&quot;$&quot;#,##0"/>
    <numFmt numFmtId="167" formatCode="#,##0.0_);\(#,##0.0\)"/>
    <numFmt numFmtId="168" formatCode="_(&quot;$&quot;* #,##0_);_(&quot;$&quot;* \(#,##0\);_(&quot;$&quot;* &quot;-&quot;??_);_(@_)"/>
    <numFmt numFmtId="169" formatCode="&quot;$&quot;#,##0.000"/>
    <numFmt numFmtId="170" formatCode="#,##0.0"/>
    <numFmt numFmtId="171" formatCode="[$-409]dd\-mmm\-yy;@"/>
  </numFmts>
  <fonts count="48" x14ac:knownFonts="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sz val="8"/>
      <name val="Verdana"/>
      <family val="2"/>
    </font>
    <font>
      <b/>
      <i/>
      <sz val="10"/>
      <name val="Arial"/>
      <family val="2"/>
    </font>
    <font>
      <sz val="12"/>
      <name val="Calibri"/>
      <family val="2"/>
      <scheme val="minor"/>
    </font>
    <font>
      <sz val="10"/>
      <name val="Arial"/>
      <family val="2"/>
    </font>
    <font>
      <sz val="12"/>
      <name val="Times New Roman"/>
      <family val="1"/>
    </font>
    <font>
      <b/>
      <sz val="12"/>
      <name val="Times New Roman"/>
      <family val="1"/>
    </font>
    <font>
      <b/>
      <sz val="9"/>
      <color rgb="FFFF0000"/>
      <name val="Arial"/>
      <family val="2"/>
    </font>
    <font>
      <b/>
      <i/>
      <sz val="12"/>
      <color rgb="FFFF0000"/>
      <name val="Calibri"/>
      <family val="2"/>
    </font>
    <font>
      <b/>
      <sz val="12"/>
      <color rgb="FFFF0000"/>
      <name val="Calibri"/>
      <family val="2"/>
    </font>
    <font>
      <b/>
      <sz val="11"/>
      <name val="Arial"/>
      <family val="2"/>
    </font>
    <font>
      <i/>
      <sz val="10"/>
      <name val="Arial"/>
      <family val="2"/>
    </font>
    <font>
      <i/>
      <sz val="11"/>
      <name val="Arial"/>
      <family val="2"/>
    </font>
    <font>
      <i/>
      <sz val="8"/>
      <name val="Arial"/>
      <family val="2"/>
    </font>
    <font>
      <sz val="10"/>
      <color rgb="FFFF0000"/>
      <name val="Arial"/>
      <family val="2"/>
    </font>
    <font>
      <sz val="11"/>
      <name val="Arial"/>
      <family val="2"/>
    </font>
    <font>
      <sz val="10"/>
      <name val="Verdana"/>
      <family val="2"/>
    </font>
    <font>
      <b/>
      <i/>
      <sz val="9"/>
      <color rgb="FFFF0000"/>
      <name val="Arial"/>
      <family val="2"/>
    </font>
    <font>
      <b/>
      <sz val="11"/>
      <name val="Calibri"/>
      <family val="2"/>
      <scheme val="minor"/>
    </font>
    <font>
      <sz val="11"/>
      <name val="Calibri"/>
      <family val="2"/>
      <scheme val="minor"/>
    </font>
    <font>
      <sz val="11"/>
      <color rgb="FF0070C0"/>
      <name val="Calibri"/>
      <family val="2"/>
      <scheme val="minor"/>
    </font>
    <font>
      <sz val="7"/>
      <name val="Times New Roman"/>
      <family val="1"/>
    </font>
    <font>
      <sz val="11"/>
      <color theme="1"/>
      <name val="Times New Roman"/>
      <family val="2"/>
    </font>
    <font>
      <b/>
      <sz val="11"/>
      <color theme="1"/>
      <name val="Times New Roman"/>
      <family val="1"/>
    </font>
    <font>
      <sz val="11"/>
      <color theme="1"/>
      <name val="Times New Roman"/>
      <family val="1"/>
    </font>
    <font>
      <b/>
      <sz val="11"/>
      <color rgb="FFFF0000"/>
      <name val="Times New Roman"/>
      <family val="1"/>
    </font>
    <font>
      <sz val="10"/>
      <color theme="1"/>
      <name val="Times New Roman"/>
      <family val="2"/>
    </font>
  </fonts>
  <fills count="1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rgb="FFFFE9A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00B050"/>
        <bgColor indexed="64"/>
      </patternFill>
    </fill>
    <fill>
      <patternFill patternType="solid">
        <fgColor rgb="FFFF97FF"/>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15" fillId="0" borderId="0"/>
    <xf numFmtId="0" fontId="37"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2" fillId="0" borderId="0" applyFont="0" applyFill="0" applyBorder="0" applyAlignment="0" applyProtection="0"/>
    <xf numFmtId="0" fontId="43" fillId="0" borderId="0"/>
    <xf numFmtId="44" fontId="43" fillId="0" borderId="0" applyFont="0" applyFill="0" applyBorder="0" applyAlignment="0" applyProtection="0"/>
  </cellStyleXfs>
  <cellXfs count="285">
    <xf numFmtId="0" fontId="0" fillId="0" borderId="0" xfId="0"/>
    <xf numFmtId="0" fontId="6" fillId="0" borderId="1" xfId="0" applyFont="1" applyBorder="1"/>
    <xf numFmtId="0" fontId="7" fillId="0" borderId="1" xfId="0" applyFont="1" applyBorder="1" applyAlignment="1">
      <alignment horizontal="center"/>
    </xf>
    <xf numFmtId="0" fontId="6" fillId="0" borderId="1" xfId="0" applyFont="1" applyFill="1" applyBorder="1" applyAlignment="1">
      <alignment vertical="top" wrapText="1"/>
    </xf>
    <xf numFmtId="0" fontId="6" fillId="0" borderId="2" xfId="0" applyFont="1" applyBorder="1"/>
    <xf numFmtId="0" fontId="6" fillId="0" borderId="5" xfId="0" applyFont="1" applyBorder="1"/>
    <xf numFmtId="0" fontId="6" fillId="0" borderId="6" xfId="0" applyFont="1" applyBorder="1"/>
    <xf numFmtId="0" fontId="6" fillId="0" borderId="8" xfId="0" applyFont="1" applyBorder="1"/>
    <xf numFmtId="0" fontId="7" fillId="0" borderId="3" xfId="0" applyFont="1" applyBorder="1" applyAlignment="1">
      <alignment horizontal="center"/>
    </xf>
    <xf numFmtId="0" fontId="6" fillId="0" borderId="4" xfId="0" applyFont="1" applyBorder="1"/>
    <xf numFmtId="0" fontId="5" fillId="0" borderId="5" xfId="0" applyFont="1" applyBorder="1"/>
    <xf numFmtId="0" fontId="7" fillId="0" borderId="2"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0" xfId="0" applyFont="1"/>
    <xf numFmtId="3" fontId="6" fillId="0" borderId="15" xfId="0" applyNumberFormat="1" applyFont="1" applyBorder="1"/>
    <xf numFmtId="0" fontId="10" fillId="0" borderId="16" xfId="0" applyFont="1" applyBorder="1" applyAlignment="1">
      <alignment horizontal="center"/>
    </xf>
    <xf numFmtId="0" fontId="6" fillId="0" borderId="15" xfId="0" applyFont="1" applyBorder="1"/>
    <xf numFmtId="164" fontId="6" fillId="0" borderId="18" xfId="0" applyNumberFormat="1" applyFont="1" applyBorder="1"/>
    <xf numFmtId="165" fontId="6" fillId="0" borderId="7" xfId="0" applyNumberFormat="1" applyFont="1" applyBorder="1"/>
    <xf numFmtId="0" fontId="7" fillId="0" borderId="1" xfId="0" applyFont="1" applyBorder="1" applyAlignment="1">
      <alignment horizontal="left"/>
    </xf>
    <xf numFmtId="0" fontId="5" fillId="0" borderId="1" xfId="0" applyFont="1" applyFill="1" applyBorder="1"/>
    <xf numFmtId="0" fontId="5" fillId="0" borderId="5" xfId="0" applyFont="1" applyFill="1" applyBorder="1"/>
    <xf numFmtId="164" fontId="5" fillId="0" borderId="6" xfId="0" applyNumberFormat="1" applyFont="1" applyFill="1" applyBorder="1"/>
    <xf numFmtId="164" fontId="5" fillId="0" borderId="15" xfId="0" applyNumberFormat="1" applyFont="1" applyFill="1" applyBorder="1"/>
    <xf numFmtId="0" fontId="6" fillId="0" borderId="1" xfId="0" applyFont="1" applyFill="1" applyBorder="1"/>
    <xf numFmtId="0" fontId="4" fillId="0" borderId="0" xfId="0" applyFont="1" applyFill="1" applyBorder="1"/>
    <xf numFmtId="0" fontId="6" fillId="0" borderId="5" xfId="0" applyFont="1" applyFill="1" applyBorder="1"/>
    <xf numFmtId="164" fontId="6" fillId="0" borderId="15" xfId="0" applyNumberFormat="1" applyFont="1" applyFill="1" applyBorder="1"/>
    <xf numFmtId="0" fontId="14" fillId="0" borderId="0" xfId="0" applyFont="1"/>
    <xf numFmtId="0" fontId="17" fillId="0" borderId="0" xfId="0" applyFont="1"/>
    <xf numFmtId="0" fontId="18" fillId="0" borderId="0" xfId="0" applyFont="1"/>
    <xf numFmtId="0" fontId="0" fillId="0" borderId="0" xfId="0" applyAlignment="1">
      <alignment wrapText="1"/>
    </xf>
    <xf numFmtId="0" fontId="14" fillId="0" borderId="0" xfId="0" applyFont="1" applyAlignment="1">
      <alignment wrapText="1"/>
    </xf>
    <xf numFmtId="0" fontId="15" fillId="0" borderId="0" xfId="0" applyFont="1"/>
    <xf numFmtId="0" fontId="15" fillId="0" borderId="0" xfId="0" applyFont="1" applyAlignment="1">
      <alignment horizontal="left" indent="6"/>
    </xf>
    <xf numFmtId="0" fontId="17" fillId="2" borderId="0" xfId="0" applyFont="1" applyFill="1"/>
    <xf numFmtId="0" fontId="20" fillId="0" borderId="1" xfId="0" applyFont="1" applyFill="1" applyBorder="1" applyAlignment="1">
      <alignment horizontal="center" vertical="top" wrapText="1"/>
    </xf>
    <xf numFmtId="0" fontId="0" fillId="0" borderId="0" xfId="0" applyBorder="1"/>
    <xf numFmtId="0" fontId="20" fillId="0" borderId="0" xfId="0" applyFont="1" applyBorder="1" applyAlignment="1">
      <alignment vertical="top" wrapText="1"/>
    </xf>
    <xf numFmtId="0" fontId="0" fillId="0" borderId="0" xfId="0" applyFill="1"/>
    <xf numFmtId="0" fontId="14" fillId="2" borderId="0" xfId="0" applyFont="1" applyFill="1"/>
    <xf numFmtId="0" fontId="20" fillId="0" borderId="1" xfId="0" applyFont="1" applyFill="1" applyBorder="1" applyAlignment="1">
      <alignment vertical="top" wrapText="1"/>
    </xf>
    <xf numFmtId="166"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6" fillId="0" borderId="1" xfId="1" applyFont="1" applyFill="1" applyBorder="1" applyAlignment="1">
      <alignment horizontal="center" vertical="center" wrapText="1"/>
    </xf>
    <xf numFmtId="166" fontId="20" fillId="0" borderId="1" xfId="0" applyNumberFormat="1" applyFont="1" applyFill="1" applyBorder="1" applyAlignment="1">
      <alignment horizontal="right" vertical="top" wrapText="1"/>
    </xf>
    <xf numFmtId="0" fontId="0" fillId="3" borderId="0" xfId="0" applyFill="1"/>
    <xf numFmtId="0" fontId="25" fillId="0" borderId="0" xfId="0" applyFont="1"/>
    <xf numFmtId="0" fontId="2" fillId="0" borderId="0" xfId="0" applyFont="1"/>
    <xf numFmtId="0" fontId="12" fillId="0" borderId="1" xfId="0" applyFont="1" applyFill="1" applyBorder="1" applyAlignment="1">
      <alignment horizontal="center"/>
    </xf>
    <xf numFmtId="0" fontId="8" fillId="0" borderId="2" xfId="0" applyFont="1" applyFill="1" applyBorder="1"/>
    <xf numFmtId="0" fontId="6" fillId="0" borderId="2" xfId="0" applyFont="1" applyFill="1" applyBorder="1"/>
    <xf numFmtId="0" fontId="6" fillId="4" borderId="0" xfId="0" applyFont="1" applyFill="1"/>
    <xf numFmtId="0" fontId="19" fillId="0" borderId="1" xfId="0" applyFont="1" applyFill="1" applyBorder="1" applyAlignment="1">
      <alignment horizontal="center" vertical="center" wrapText="1"/>
    </xf>
    <xf numFmtId="6" fontId="19" fillId="0" borderId="1" xfId="0" applyNumberFormat="1" applyFont="1" applyFill="1" applyBorder="1" applyAlignment="1">
      <alignment vertical="top" wrapText="1"/>
    </xf>
    <xf numFmtId="0" fontId="4" fillId="0" borderId="0" xfId="0" applyFont="1" applyAlignment="1">
      <alignment wrapText="1"/>
    </xf>
    <xf numFmtId="0" fontId="4" fillId="0" borderId="0" xfId="0" applyFont="1" applyAlignment="1">
      <alignment vertical="top"/>
    </xf>
    <xf numFmtId="0" fontId="4" fillId="0" borderId="0" xfId="0" applyFont="1" applyAlignment="1"/>
    <xf numFmtId="0" fontId="26" fillId="0" borderId="0" xfId="0" applyFont="1" applyAlignment="1">
      <alignment vertical="center"/>
    </xf>
    <xf numFmtId="0" fontId="26"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justify" vertical="center"/>
    </xf>
    <xf numFmtId="0" fontId="4" fillId="0" borderId="0" xfId="0" applyFont="1" applyAlignment="1">
      <alignment horizontal="left" vertical="top"/>
    </xf>
    <xf numFmtId="0" fontId="4" fillId="0" borderId="0" xfId="0" applyFont="1"/>
    <xf numFmtId="0" fontId="14" fillId="0" borderId="0" xfId="0" applyFont="1"/>
    <xf numFmtId="0" fontId="28" fillId="0" borderId="14" xfId="0" applyFont="1" applyBorder="1"/>
    <xf numFmtId="0" fontId="21" fillId="2" borderId="0" xfId="0" applyFont="1" applyFill="1" applyAlignment="1"/>
    <xf numFmtId="0" fontId="4" fillId="0" borderId="0" xfId="0" applyFont="1"/>
    <xf numFmtId="0" fontId="14" fillId="0" borderId="0" xfId="0" applyFont="1"/>
    <xf numFmtId="0" fontId="4" fillId="0" borderId="0" xfId="0" applyFont="1" applyFill="1"/>
    <xf numFmtId="0" fontId="2" fillId="3" borderId="0" xfId="0" applyFont="1" applyFill="1"/>
    <xf numFmtId="0" fontId="2" fillId="0" borderId="0" xfId="0" applyFont="1" applyFill="1"/>
    <xf numFmtId="0" fontId="4" fillId="5" borderId="0" xfId="0" applyFont="1" applyFill="1"/>
    <xf numFmtId="0" fontId="4" fillId="9" borderId="0" xfId="0" applyFont="1" applyFill="1"/>
    <xf numFmtId="0" fontId="0" fillId="9" borderId="0" xfId="0" applyFill="1"/>
    <xf numFmtId="0" fontId="4" fillId="0" borderId="0" xfId="0" applyFont="1"/>
    <xf numFmtId="0" fontId="4" fillId="6" borderId="0" xfId="0" applyFont="1" applyFill="1"/>
    <xf numFmtId="0" fontId="33" fillId="0" borderId="0" xfId="0" applyFont="1"/>
    <xf numFmtId="0" fontId="6" fillId="7" borderId="10" xfId="0" applyFont="1" applyFill="1" applyBorder="1"/>
    <xf numFmtId="42" fontId="0" fillId="0" borderId="0" xfId="0" applyNumberFormat="1"/>
    <xf numFmtId="0" fontId="32" fillId="0" borderId="0" xfId="0" applyFont="1"/>
    <xf numFmtId="0" fontId="35" fillId="0" borderId="0" xfId="0" applyFont="1"/>
    <xf numFmtId="0" fontId="4" fillId="0" borderId="0" xfId="0" applyFont="1"/>
    <xf numFmtId="0" fontId="4" fillId="0" borderId="0" xfId="0" applyFont="1"/>
    <xf numFmtId="42" fontId="6" fillId="0" borderId="6" xfId="0" applyNumberFormat="1" applyFont="1" applyBorder="1"/>
    <xf numFmtId="42" fontId="5" fillId="0" borderId="6" xfId="0" applyNumberFormat="1" applyFont="1" applyFill="1" applyBorder="1"/>
    <xf numFmtId="166" fontId="6" fillId="0" borderId="17" xfId="0" applyNumberFormat="1" applyFont="1" applyBorder="1"/>
    <xf numFmtId="0" fontId="6" fillId="0" borderId="1" xfId="0" applyFont="1" applyBorder="1" applyAlignment="1">
      <alignment horizontal="right"/>
    </xf>
    <xf numFmtId="0" fontId="6" fillId="0" borderId="5" xfId="0" applyFont="1" applyBorder="1" applyAlignment="1">
      <alignment horizontal="right"/>
    </xf>
    <xf numFmtId="0" fontId="4" fillId="0" borderId="0" xfId="0" applyFont="1"/>
    <xf numFmtId="0" fontId="4" fillId="0" borderId="0" xfId="0" applyFont="1"/>
    <xf numFmtId="49" fontId="36" fillId="0" borderId="0" xfId="0" applyNumberFormat="1" applyFont="1" applyAlignment="1">
      <alignment wrapText="1"/>
    </xf>
    <xf numFmtId="49" fontId="31" fillId="0" borderId="0" xfId="0" applyNumberFormat="1" applyFont="1" applyAlignment="1">
      <alignment wrapText="1"/>
    </xf>
    <xf numFmtId="167" fontId="0" fillId="0" borderId="0" xfId="0" applyNumberFormat="1"/>
    <xf numFmtId="49" fontId="2" fillId="3" borderId="0" xfId="0" applyNumberFormat="1" applyFont="1" applyFill="1" applyAlignment="1">
      <alignment horizontal="center"/>
    </xf>
    <xf numFmtId="49" fontId="36" fillId="0" borderId="0" xfId="0" applyNumberFormat="1" applyFont="1"/>
    <xf numFmtId="0" fontId="4" fillId="0" borderId="0" xfId="0" applyFont="1"/>
    <xf numFmtId="49" fontId="0" fillId="0" borderId="0" xfId="0" applyNumberFormat="1"/>
    <xf numFmtId="3" fontId="0" fillId="0" borderId="0" xfId="0" applyNumberFormat="1"/>
    <xf numFmtId="42" fontId="0" fillId="6" borderId="0" xfId="0" applyNumberFormat="1" applyFill="1"/>
    <xf numFmtId="42" fontId="0" fillId="12" borderId="0" xfId="0" applyNumberFormat="1" applyFill="1"/>
    <xf numFmtId="0" fontId="0" fillId="0" borderId="0" xfId="0" applyAlignment="1">
      <alignment horizontal="right"/>
    </xf>
    <xf numFmtId="42" fontId="0" fillId="13" borderId="0" xfId="0" applyNumberFormat="1" applyFill="1"/>
    <xf numFmtId="0" fontId="23" fillId="0" borderId="0" xfId="0" applyFont="1"/>
    <xf numFmtId="0" fontId="0" fillId="0" borderId="0" xfId="0" applyFill="1" applyAlignment="1">
      <alignment horizontal="right"/>
    </xf>
    <xf numFmtId="49" fontId="2" fillId="0" borderId="0" xfId="0" applyNumberFormat="1" applyFont="1" applyFill="1"/>
    <xf numFmtId="49" fontId="4" fillId="0" borderId="0" xfId="0" applyNumberFormat="1" applyFont="1" applyFill="1"/>
    <xf numFmtId="49" fontId="2" fillId="3" borderId="0" xfId="0" applyNumberFormat="1" applyFont="1" applyFill="1"/>
    <xf numFmtId="49" fontId="4" fillId="9" borderId="0" xfId="0" applyNumberFormat="1" applyFont="1" applyFill="1"/>
    <xf numFmtId="0" fontId="0" fillId="0" borderId="0" xfId="0" applyAlignment="1">
      <alignment wrapText="1"/>
    </xf>
    <xf numFmtId="0" fontId="4" fillId="0" borderId="0" xfId="0" applyFont="1" applyAlignment="1">
      <alignment wrapText="1"/>
    </xf>
    <xf numFmtId="0" fontId="8" fillId="0" borderId="1" xfId="0" applyFont="1" applyBorder="1" applyAlignment="1">
      <alignment horizontal="left"/>
    </xf>
    <xf numFmtId="164" fontId="6" fillId="0" borderId="6" xfId="0" applyNumberFormat="1" applyFont="1" applyBorder="1"/>
    <xf numFmtId="0" fontId="8" fillId="0" borderId="2" xfId="0" applyFont="1" applyBorder="1"/>
    <xf numFmtId="164" fontId="6" fillId="0" borderId="6" xfId="0" applyNumberFormat="1" applyFont="1" applyFill="1" applyBorder="1"/>
    <xf numFmtId="164" fontId="5" fillId="0" borderId="13" xfId="0" applyNumberFormat="1" applyFont="1" applyFill="1" applyBorder="1"/>
    <xf numFmtId="0" fontId="6" fillId="7" borderId="1" xfId="0" applyFont="1" applyFill="1" applyBorder="1" applyAlignment="1">
      <alignment vertical="top" wrapText="1"/>
    </xf>
    <xf numFmtId="164" fontId="6" fillId="7" borderId="6" xfId="0" applyNumberFormat="1" applyFont="1" applyFill="1" applyBorder="1"/>
    <xf numFmtId="0" fontId="5" fillId="7" borderId="5" xfId="0" applyFont="1" applyFill="1" applyBorder="1"/>
    <xf numFmtId="0" fontId="5" fillId="7" borderId="1" xfId="0" applyFont="1" applyFill="1" applyBorder="1"/>
    <xf numFmtId="164" fontId="6" fillId="7" borderId="13" xfId="0" applyNumberFormat="1" applyFont="1" applyFill="1" applyBorder="1"/>
    <xf numFmtId="0" fontId="4" fillId="0" borderId="8" xfId="0" applyFont="1" applyFill="1" applyBorder="1"/>
    <xf numFmtId="0" fontId="6" fillId="0" borderId="3" xfId="0" applyFont="1" applyFill="1" applyBorder="1"/>
    <xf numFmtId="0" fontId="6" fillId="0" borderId="4" xfId="0" applyFont="1" applyFill="1" applyBorder="1"/>
    <xf numFmtId="0" fontId="4" fillId="0" borderId="9" xfId="0" applyFont="1" applyFill="1" applyBorder="1"/>
    <xf numFmtId="0" fontId="6" fillId="0" borderId="6" xfId="0" applyFont="1" applyFill="1" applyBorder="1"/>
    <xf numFmtId="0" fontId="5" fillId="8" borderId="1" xfId="0" applyNumberFormat="1" applyFont="1" applyFill="1" applyBorder="1" applyAlignment="1">
      <alignment vertical="top"/>
    </xf>
    <xf numFmtId="0" fontId="5" fillId="8" borderId="2" xfId="0" applyNumberFormat="1" applyFont="1" applyFill="1" applyBorder="1" applyAlignment="1"/>
    <xf numFmtId="3" fontId="5" fillId="8" borderId="5" xfId="0" applyNumberFormat="1" applyFont="1" applyFill="1" applyBorder="1"/>
    <xf numFmtId="0" fontId="5" fillId="8" borderId="1" xfId="0" applyFont="1" applyFill="1" applyBorder="1"/>
    <xf numFmtId="164" fontId="5" fillId="8" borderId="6" xfId="0" applyNumberFormat="1" applyFont="1" applyFill="1" applyBorder="1"/>
    <xf numFmtId="3" fontId="5" fillId="8" borderId="15" xfId="0" applyNumberFormat="1" applyFont="1" applyFill="1" applyBorder="1"/>
    <xf numFmtId="0" fontId="6" fillId="8" borderId="2" xfId="0" applyFont="1" applyFill="1" applyBorder="1"/>
    <xf numFmtId="164" fontId="6" fillId="8" borderId="6" xfId="0" applyNumberFormat="1" applyFont="1" applyFill="1" applyBorder="1"/>
    <xf numFmtId="164" fontId="6" fillId="8" borderId="15" xfId="0" applyNumberFormat="1" applyFont="1" applyFill="1" applyBorder="1"/>
    <xf numFmtId="0" fontId="5" fillId="8" borderId="2" xfId="0" applyFont="1" applyFill="1" applyBorder="1"/>
    <xf numFmtId="0" fontId="5" fillId="8" borderId="5" xfId="0" applyFont="1" applyFill="1" applyBorder="1"/>
    <xf numFmtId="164" fontId="5" fillId="8" borderId="15" xfId="0" applyNumberFormat="1" applyFont="1" applyFill="1" applyBorder="1"/>
    <xf numFmtId="0" fontId="6" fillId="8" borderId="1" xfId="0" applyFont="1" applyFill="1" applyBorder="1"/>
    <xf numFmtId="0" fontId="6" fillId="8" borderId="5" xfId="0" applyFont="1" applyFill="1" applyBorder="1"/>
    <xf numFmtId="0" fontId="5" fillId="8" borderId="19" xfId="0" applyFont="1" applyFill="1" applyBorder="1"/>
    <xf numFmtId="0" fontId="5" fillId="8" borderId="21" xfId="0" applyFont="1" applyFill="1" applyBorder="1"/>
    <xf numFmtId="164" fontId="5" fillId="8" borderId="22" xfId="0" applyNumberFormat="1" applyFont="1" applyFill="1" applyBorder="1"/>
    <xf numFmtId="0" fontId="5" fillId="8" borderId="29" xfId="0" applyFont="1" applyFill="1" applyBorder="1"/>
    <xf numFmtId="164" fontId="5" fillId="8" borderId="23" xfId="0" applyNumberFormat="1" applyFont="1" applyFill="1" applyBorder="1"/>
    <xf numFmtId="0" fontId="6" fillId="8" borderId="7" xfId="0" applyFont="1" applyFill="1" applyBorder="1"/>
    <xf numFmtId="0" fontId="10" fillId="8" borderId="7" xfId="0" applyFont="1" applyFill="1" applyBorder="1" applyAlignment="1">
      <alignment horizontal="center"/>
    </xf>
    <xf numFmtId="0" fontId="6" fillId="8" borderId="18" xfId="0" applyFont="1" applyFill="1" applyBorder="1"/>
    <xf numFmtId="0" fontId="6" fillId="8" borderId="13" xfId="0" applyFont="1" applyFill="1" applyBorder="1"/>
    <xf numFmtId="0" fontId="6" fillId="7" borderId="1" xfId="0" quotePrefix="1" applyNumberFormat="1" applyFont="1" applyFill="1" applyBorder="1" applyAlignment="1">
      <alignment vertical="top"/>
    </xf>
    <xf numFmtId="3" fontId="6" fillId="7" borderId="5" xfId="0" applyNumberFormat="1" applyFont="1" applyFill="1" applyBorder="1"/>
    <xf numFmtId="164" fontId="34" fillId="7" borderId="1" xfId="0" applyNumberFormat="1" applyFont="1" applyFill="1" applyBorder="1" applyAlignment="1">
      <alignment horizontal="center"/>
    </xf>
    <xf numFmtId="0" fontId="7" fillId="7" borderId="10" xfId="0" applyFont="1" applyFill="1" applyBorder="1" applyAlignment="1">
      <alignment horizontal="center"/>
    </xf>
    <xf numFmtId="0" fontId="6" fillId="7" borderId="9" xfId="0" applyFont="1" applyFill="1" applyBorder="1"/>
    <xf numFmtId="0" fontId="6" fillId="7" borderId="11" xfId="0" applyFont="1" applyFill="1" applyBorder="1"/>
    <xf numFmtId="0" fontId="11" fillId="7" borderId="1" xfId="0" applyFont="1" applyFill="1" applyBorder="1" applyAlignment="1">
      <alignment horizontal="center"/>
    </xf>
    <xf numFmtId="0" fontId="13" fillId="4" borderId="0" xfId="0" applyFont="1" applyFill="1"/>
    <xf numFmtId="0" fontId="38" fillId="4" borderId="0" xfId="0" applyFont="1" applyFill="1"/>
    <xf numFmtId="0" fontId="14" fillId="4" borderId="0" xfId="0" applyFont="1" applyFill="1"/>
    <xf numFmtId="0" fontId="0" fillId="4" borderId="0" xfId="0" applyFill="1"/>
    <xf numFmtId="0" fontId="37" fillId="0" borderId="0" xfId="2"/>
    <xf numFmtId="0" fontId="24" fillId="0" borderId="0" xfId="2" applyFont="1"/>
    <xf numFmtId="0" fontId="14" fillId="0" borderId="0" xfId="2" applyFont="1"/>
    <xf numFmtId="0" fontId="39" fillId="0" borderId="0" xfId="2" applyFont="1"/>
    <xf numFmtId="164" fontId="39" fillId="14" borderId="20" xfId="2" quotePrefix="1" applyNumberFormat="1" applyFont="1" applyFill="1" applyBorder="1" applyAlignment="1">
      <alignment horizontal="center" wrapText="1"/>
    </xf>
    <xf numFmtId="164" fontId="39" fillId="0" borderId="24" xfId="2" quotePrefix="1" applyNumberFormat="1" applyFont="1" applyBorder="1" applyAlignment="1">
      <alignment horizontal="center" wrapText="1"/>
    </xf>
    <xf numFmtId="164" fontId="39" fillId="14" borderId="21" xfId="2" quotePrefix="1" applyNumberFormat="1" applyFont="1" applyFill="1" applyBorder="1" applyAlignment="1">
      <alignment horizontal="center" wrapText="1"/>
    </xf>
    <xf numFmtId="164" fontId="39" fillId="14" borderId="19" xfId="2" quotePrefix="1" applyNumberFormat="1" applyFont="1" applyFill="1" applyBorder="1" applyAlignment="1">
      <alignment horizontal="center" wrapText="1"/>
    </xf>
    <xf numFmtId="164" fontId="39" fillId="14" borderId="22" xfId="2" quotePrefix="1" applyNumberFormat="1" applyFont="1" applyFill="1" applyBorder="1" applyAlignment="1">
      <alignment horizontal="center" wrapText="1"/>
    </xf>
    <xf numFmtId="164" fontId="39" fillId="14" borderId="20" xfId="2" applyNumberFormat="1" applyFont="1" applyFill="1" applyBorder="1" applyAlignment="1" applyProtection="1">
      <alignment horizontal="center" wrapText="1"/>
      <protection locked="0"/>
    </xf>
    <xf numFmtId="164" fontId="39" fillId="14" borderId="22" xfId="2" applyNumberFormat="1" applyFont="1" applyFill="1" applyBorder="1" applyAlignment="1">
      <alignment horizontal="center" wrapText="1"/>
    </xf>
    <xf numFmtId="164" fontId="39" fillId="14" borderId="31" xfId="2" applyNumberFormat="1" applyFont="1" applyFill="1" applyBorder="1" applyAlignment="1">
      <alignment horizontal="center" wrapText="1"/>
    </xf>
    <xf numFmtId="164" fontId="39" fillId="6" borderId="32" xfId="2" quotePrefix="1" applyNumberFormat="1" applyFont="1" applyFill="1" applyBorder="1" applyAlignment="1">
      <alignment horizontal="center" wrapText="1"/>
    </xf>
    <xf numFmtId="164" fontId="39" fillId="6" borderId="24" xfId="2" quotePrefix="1" applyNumberFormat="1" applyFont="1" applyFill="1" applyBorder="1" applyAlignment="1">
      <alignment horizontal="center" wrapText="1"/>
    </xf>
    <xf numFmtId="0" fontId="40" fillId="0" borderId="0" xfId="2" applyFont="1"/>
    <xf numFmtId="49" fontId="40" fillId="3" borderId="10" xfId="2" applyNumberFormat="1" applyFont="1" applyFill="1" applyBorder="1" applyAlignment="1" applyProtection="1">
      <alignment horizontal="left" vertical="center" wrapText="1"/>
      <protection locked="0"/>
    </xf>
    <xf numFmtId="38" fontId="40" fillId="3" borderId="10" xfId="2" applyNumberFormat="1" applyFont="1" applyFill="1" applyBorder="1" applyAlignment="1" applyProtection="1">
      <alignment horizontal="center"/>
      <protection locked="0"/>
    </xf>
    <xf numFmtId="38" fontId="39" fillId="3" borderId="12" xfId="2" applyNumberFormat="1" applyFont="1" applyFill="1" applyBorder="1" applyAlignment="1" applyProtection="1">
      <alignment horizontal="center"/>
      <protection locked="0"/>
    </xf>
    <xf numFmtId="38" fontId="40" fillId="11" borderId="10" xfId="2" applyNumberFormat="1" applyFont="1" applyFill="1" applyBorder="1" applyAlignment="1">
      <alignment horizontal="center"/>
    </xf>
    <xf numFmtId="164" fontId="40" fillId="3" borderId="9" xfId="2" applyNumberFormat="1" applyFont="1" applyFill="1" applyBorder="1" applyAlignment="1" applyProtection="1">
      <alignment horizontal="center"/>
      <protection locked="0"/>
    </xf>
    <xf numFmtId="44" fontId="39" fillId="11" borderId="10" xfId="7" applyFont="1" applyFill="1" applyBorder="1" applyAlignment="1" applyProtection="1">
      <alignment horizontal="center"/>
    </xf>
    <xf numFmtId="164" fontId="41" fillId="11" borderId="10" xfId="2" applyNumberFormat="1" applyFont="1" applyFill="1" applyBorder="1" applyAlignment="1">
      <alignment horizontal="center"/>
    </xf>
    <xf numFmtId="44" fontId="39" fillId="11" borderId="11" xfId="2" applyNumberFormat="1" applyFont="1" applyFill="1" applyBorder="1" applyAlignment="1">
      <alignment horizontal="center"/>
    </xf>
    <xf numFmtId="166" fontId="40" fillId="3" borderId="9" xfId="2" applyNumberFormat="1" applyFont="1" applyFill="1" applyBorder="1" applyAlignment="1" applyProtection="1">
      <alignment horizontal="center"/>
      <protection locked="0"/>
    </xf>
    <xf numFmtId="3" fontId="40" fillId="3" borderId="10" xfId="2" applyNumberFormat="1" applyFont="1" applyFill="1" applyBorder="1" applyAlignment="1" applyProtection="1">
      <alignment horizontal="center"/>
      <protection locked="0"/>
    </xf>
    <xf numFmtId="44" fontId="39" fillId="11" borderId="11" xfId="7" applyFont="1" applyFill="1" applyBorder="1" applyAlignment="1" applyProtection="1">
      <alignment horizontal="center"/>
    </xf>
    <xf numFmtId="169" fontId="40" fillId="3" borderId="9" xfId="2" applyNumberFormat="1" applyFont="1" applyFill="1" applyBorder="1" applyAlignment="1">
      <alignment horizontal="center"/>
    </xf>
    <xf numFmtId="170" fontId="40" fillId="3" borderId="10" xfId="2" applyNumberFormat="1" applyFont="1" applyFill="1" applyBorder="1" applyAlignment="1" applyProtection="1">
      <alignment horizontal="center"/>
      <protection locked="0"/>
    </xf>
    <xf numFmtId="164" fontId="40" fillId="3" borderId="9" xfId="2" applyNumberFormat="1" applyFont="1" applyFill="1" applyBorder="1" applyAlignment="1">
      <alignment horizontal="center"/>
    </xf>
    <xf numFmtId="164" fontId="40" fillId="3" borderId="33" xfId="7" applyNumberFormat="1" applyFont="1" applyFill="1" applyBorder="1" applyAlignment="1" applyProtection="1">
      <alignment horizontal="center"/>
    </xf>
    <xf numFmtId="42" fontId="39" fillId="6" borderId="34" xfId="7" applyNumberFormat="1" applyFont="1" applyFill="1" applyBorder="1" applyAlignment="1" applyProtection="1">
      <alignment horizontal="center"/>
    </xf>
    <xf numFmtId="42" fontId="39" fillId="6" borderId="35" xfId="7" applyNumberFormat="1" applyFont="1" applyFill="1" applyBorder="1" applyAlignment="1" applyProtection="1">
      <alignment horizontal="center"/>
    </xf>
    <xf numFmtId="49" fontId="40" fillId="10" borderId="10" xfId="2" applyNumberFormat="1" applyFont="1" applyFill="1" applyBorder="1" applyAlignment="1" applyProtection="1">
      <alignment horizontal="left" vertical="center" wrapText="1"/>
      <protection locked="0"/>
    </xf>
    <xf numFmtId="38" fontId="40" fillId="10" borderId="10" xfId="2" applyNumberFormat="1" applyFont="1" applyFill="1" applyBorder="1" applyAlignment="1" applyProtection="1">
      <alignment horizontal="center"/>
      <protection locked="0"/>
    </xf>
    <xf numFmtId="38" fontId="39" fillId="10" borderId="12" xfId="2" applyNumberFormat="1" applyFont="1" applyFill="1" applyBorder="1" applyAlignment="1" applyProtection="1">
      <alignment horizontal="center"/>
      <protection locked="0"/>
    </xf>
    <xf numFmtId="38" fontId="40" fillId="10" borderId="10" xfId="2" applyNumberFormat="1" applyFont="1" applyFill="1" applyBorder="1" applyAlignment="1">
      <alignment horizontal="center"/>
    </xf>
    <xf numFmtId="164" fontId="40" fillId="10" borderId="9" xfId="2" applyNumberFormat="1" applyFont="1" applyFill="1" applyBorder="1" applyAlignment="1" applyProtection="1">
      <alignment horizontal="center"/>
      <protection locked="0"/>
    </xf>
    <xf numFmtId="44" fontId="39" fillId="10" borderId="10" xfId="7" applyFont="1" applyFill="1" applyBorder="1" applyAlignment="1" applyProtection="1">
      <alignment horizontal="center"/>
    </xf>
    <xf numFmtId="44" fontId="39" fillId="10" borderId="11" xfId="2" applyNumberFormat="1" applyFont="1" applyFill="1" applyBorder="1" applyAlignment="1">
      <alignment horizontal="center"/>
    </xf>
    <xf numFmtId="166" fontId="40" fillId="10" borderId="9" xfId="2" applyNumberFormat="1" applyFont="1" applyFill="1" applyBorder="1" applyAlignment="1" applyProtection="1">
      <alignment horizontal="center"/>
      <protection locked="0"/>
    </xf>
    <xf numFmtId="3" fontId="40" fillId="10" borderId="10" xfId="2" applyNumberFormat="1" applyFont="1" applyFill="1" applyBorder="1" applyAlignment="1" applyProtection="1">
      <alignment horizontal="center"/>
      <protection locked="0"/>
    </xf>
    <xf numFmtId="44" fontId="39" fillId="10" borderId="11" xfId="7" applyFont="1" applyFill="1" applyBorder="1" applyAlignment="1" applyProtection="1">
      <alignment horizontal="center"/>
    </xf>
    <xf numFmtId="169" fontId="40" fillId="10" borderId="9" xfId="2" applyNumberFormat="1" applyFont="1" applyFill="1" applyBorder="1" applyAlignment="1">
      <alignment horizontal="center"/>
    </xf>
    <xf numFmtId="170" fontId="40" fillId="10" borderId="10" xfId="2" applyNumberFormat="1" applyFont="1" applyFill="1" applyBorder="1" applyAlignment="1" applyProtection="1">
      <alignment horizontal="center"/>
      <protection locked="0"/>
    </xf>
    <xf numFmtId="164" fontId="40" fillId="10" borderId="9" xfId="2" applyNumberFormat="1" applyFont="1" applyFill="1" applyBorder="1" applyAlignment="1">
      <alignment horizontal="center"/>
    </xf>
    <xf numFmtId="164" fontId="40" fillId="10" borderId="33" xfId="7" applyNumberFormat="1" applyFont="1" applyFill="1" applyBorder="1" applyAlignment="1" applyProtection="1">
      <alignment horizontal="center"/>
    </xf>
    <xf numFmtId="42" fontId="39" fillId="10" borderId="34" xfId="7" applyNumberFormat="1" applyFont="1" applyFill="1" applyBorder="1" applyAlignment="1" applyProtection="1">
      <alignment horizontal="center"/>
    </xf>
    <xf numFmtId="42" fontId="39" fillId="10" borderId="35" xfId="7" applyNumberFormat="1" applyFont="1" applyFill="1" applyBorder="1" applyAlignment="1" applyProtection="1">
      <alignment horizontal="center"/>
    </xf>
    <xf numFmtId="164" fontId="41" fillId="10" borderId="10" xfId="2" applyNumberFormat="1" applyFont="1" applyFill="1" applyBorder="1" applyAlignment="1">
      <alignment horizontal="center"/>
    </xf>
    <xf numFmtId="164" fontId="39" fillId="8" borderId="36" xfId="2" quotePrefix="1" applyNumberFormat="1" applyFont="1" applyFill="1" applyBorder="1" applyAlignment="1">
      <alignment horizontal="left"/>
    </xf>
    <xf numFmtId="164" fontId="40" fillId="8" borderId="37" xfId="2" quotePrefix="1" applyNumberFormat="1" applyFont="1" applyFill="1" applyBorder="1" applyAlignment="1">
      <alignment horizontal="center" wrapText="1"/>
    </xf>
    <xf numFmtId="164" fontId="39" fillId="8" borderId="36" xfId="2" quotePrefix="1" applyNumberFormat="1" applyFont="1" applyFill="1" applyBorder="1" applyAlignment="1">
      <alignment horizontal="center"/>
    </xf>
    <xf numFmtId="164" fontId="40" fillId="8" borderId="36" xfId="2" applyNumberFormat="1" applyFont="1" applyFill="1" applyBorder="1" applyAlignment="1">
      <alignment horizontal="center"/>
    </xf>
    <xf numFmtId="38" fontId="40" fillId="8" borderId="36" xfId="2" applyNumberFormat="1" applyFont="1" applyFill="1" applyBorder="1" applyAlignment="1">
      <alignment horizontal="center"/>
    </xf>
    <xf numFmtId="38" fontId="40" fillId="8" borderId="38" xfId="2" applyNumberFormat="1" applyFont="1" applyFill="1" applyBorder="1" applyAlignment="1">
      <alignment horizontal="center"/>
    </xf>
    <xf numFmtId="38" fontId="40" fillId="8" borderId="27" xfId="2" applyNumberFormat="1" applyFont="1" applyFill="1" applyBorder="1" applyAlignment="1">
      <alignment horizontal="center"/>
    </xf>
    <xf numFmtId="164" fontId="40" fillId="8" borderId="39" xfId="2" applyNumberFormat="1" applyFont="1" applyFill="1" applyBorder="1" applyAlignment="1">
      <alignment horizontal="center"/>
    </xf>
    <xf numFmtId="164" fontId="39" fillId="8" borderId="40" xfId="2" applyNumberFormat="1" applyFont="1" applyFill="1" applyBorder="1" applyAlignment="1">
      <alignment horizontal="center"/>
    </xf>
    <xf numFmtId="164" fontId="39" fillId="8" borderId="27" xfId="2" applyNumberFormat="1" applyFont="1" applyFill="1" applyBorder="1" applyAlignment="1">
      <alignment horizontal="center"/>
    </xf>
    <xf numFmtId="3" fontId="40" fillId="8" borderId="36" xfId="2" applyNumberFormat="1" applyFont="1" applyFill="1" applyBorder="1" applyAlignment="1">
      <alignment horizontal="center"/>
    </xf>
    <xf numFmtId="164" fontId="39" fillId="8" borderId="39" xfId="2" applyNumberFormat="1" applyFont="1" applyFill="1" applyBorder="1" applyAlignment="1">
      <alignment horizontal="center"/>
    </xf>
    <xf numFmtId="164" fontId="39" fillId="8" borderId="36" xfId="2" applyNumberFormat="1" applyFont="1" applyFill="1" applyBorder="1" applyAlignment="1" applyProtection="1">
      <alignment horizontal="center"/>
      <protection locked="0"/>
    </xf>
    <xf numFmtId="42" fontId="39" fillId="8" borderId="37" xfId="7" applyNumberFormat="1" applyFont="1" applyFill="1" applyBorder="1" applyAlignment="1" applyProtection="1">
      <alignment horizontal="center"/>
    </xf>
    <xf numFmtId="42" fontId="39" fillId="8" borderId="41" xfId="7" applyNumberFormat="1" applyFont="1" applyFill="1" applyBorder="1" applyAlignment="1" applyProtection="1">
      <alignment horizontal="center"/>
    </xf>
    <xf numFmtId="0" fontId="5" fillId="0" borderId="17" xfId="0" applyFont="1" applyFill="1" applyBorder="1"/>
    <xf numFmtId="0" fontId="43" fillId="0" borderId="0" xfId="8"/>
    <xf numFmtId="0" fontId="44" fillId="8" borderId="1" xfId="8" applyFont="1" applyFill="1" applyBorder="1" applyAlignment="1">
      <alignment horizontal="center" vertical="center" wrapText="1"/>
    </xf>
    <xf numFmtId="171" fontId="44" fillId="8" borderId="1" xfId="8" applyNumberFormat="1" applyFont="1" applyFill="1" applyBorder="1" applyAlignment="1">
      <alignment horizontal="center" vertical="center" wrapText="1"/>
    </xf>
    <xf numFmtId="0" fontId="45" fillId="0" borderId="0" xfId="8" applyFont="1" applyAlignment="1">
      <alignment horizontal="center" vertical="center"/>
    </xf>
    <xf numFmtId="0" fontId="45" fillId="0" borderId="1" xfId="8" quotePrefix="1" applyFont="1" applyBorder="1" applyAlignment="1">
      <alignment horizontal="center" vertical="center"/>
    </xf>
    <xf numFmtId="168" fontId="45" fillId="3" borderId="1" xfId="9" applyNumberFormat="1" applyFont="1" applyFill="1" applyBorder="1" applyAlignment="1">
      <alignment horizontal="center" vertical="center"/>
    </xf>
    <xf numFmtId="0" fontId="45" fillId="0" borderId="0" xfId="8" applyFont="1"/>
    <xf numFmtId="0" fontId="44" fillId="8" borderId="2" xfId="8" quotePrefix="1" applyFont="1" applyFill="1" applyBorder="1" applyAlignment="1">
      <alignment vertical="center"/>
    </xf>
    <xf numFmtId="0" fontId="44" fillId="8" borderId="25" xfId="8" quotePrefix="1" applyFont="1" applyFill="1" applyBorder="1" applyAlignment="1">
      <alignment vertical="center"/>
    </xf>
    <xf numFmtId="0" fontId="44" fillId="8" borderId="25" xfId="8" quotePrefix="1" applyFont="1" applyFill="1" applyBorder="1" applyAlignment="1">
      <alignment horizontal="center" vertical="center"/>
    </xf>
    <xf numFmtId="171" fontId="44" fillId="8" borderId="25" xfId="8" quotePrefix="1" applyNumberFormat="1" applyFont="1" applyFill="1" applyBorder="1" applyAlignment="1">
      <alignment vertical="center"/>
    </xf>
    <xf numFmtId="171" fontId="43" fillId="0" borderId="0" xfId="8" applyNumberFormat="1"/>
    <xf numFmtId="0" fontId="44" fillId="8" borderId="1" xfId="8" applyFont="1" applyFill="1" applyBorder="1" applyAlignment="1">
      <alignment vertical="center"/>
    </xf>
    <xf numFmtId="0" fontId="44" fillId="8" borderId="25" xfId="8" applyFont="1" applyFill="1" applyBorder="1" applyAlignment="1">
      <alignment vertical="center"/>
    </xf>
    <xf numFmtId="0" fontId="44" fillId="8" borderId="26" xfId="8" applyFont="1" applyFill="1" applyBorder="1" applyAlignment="1">
      <alignment vertical="center"/>
    </xf>
    <xf numFmtId="168" fontId="44" fillId="8" borderId="1" xfId="9" applyNumberFormat="1" applyFont="1" applyFill="1" applyBorder="1" applyAlignment="1">
      <alignment vertical="center"/>
    </xf>
    <xf numFmtId="0" fontId="47" fillId="0" borderId="0" xfId="8" applyFont="1"/>
    <xf numFmtId="0" fontId="47" fillId="0" borderId="0" xfId="8" applyFont="1" applyAlignment="1">
      <alignment horizontal="center"/>
    </xf>
    <xf numFmtId="171" fontId="47" fillId="0" borderId="0" xfId="8" applyNumberFormat="1" applyFont="1" applyAlignment="1">
      <alignment horizontal="center"/>
    </xf>
    <xf numFmtId="0" fontId="44" fillId="3" borderId="0" xfId="8" applyFont="1" applyFill="1"/>
    <xf numFmtId="0" fontId="43" fillId="3" borderId="0" xfId="8" applyFill="1" applyAlignment="1">
      <alignment horizontal="center"/>
    </xf>
    <xf numFmtId="0" fontId="43" fillId="0" borderId="0" xfId="8" applyAlignment="1">
      <alignment horizontal="center"/>
    </xf>
    <xf numFmtId="171" fontId="43" fillId="0" borderId="0" xfId="8" applyNumberFormat="1" applyAlignment="1">
      <alignment horizontal="center"/>
    </xf>
    <xf numFmtId="0" fontId="45" fillId="0" borderId="2" xfId="8" quotePrefix="1" applyFont="1" applyBorder="1" applyAlignment="1">
      <alignment horizontal="center" vertical="center"/>
    </xf>
    <xf numFmtId="0" fontId="44" fillId="8" borderId="7" xfId="8" applyFont="1" applyFill="1" applyBorder="1" applyAlignment="1">
      <alignment horizontal="center" vertical="center" wrapText="1"/>
    </xf>
    <xf numFmtId="164" fontId="45" fillId="0" borderId="1" xfId="9" applyNumberFormat="1" applyFont="1" applyBorder="1" applyAlignment="1">
      <alignment vertical="center"/>
    </xf>
    <xf numFmtId="164" fontId="45" fillId="3" borderId="1" xfId="9" applyNumberFormat="1" applyFont="1" applyFill="1" applyBorder="1" applyAlignment="1">
      <alignment vertical="center"/>
    </xf>
    <xf numFmtId="164" fontId="44" fillId="8" borderId="1" xfId="8" quotePrefix="1" applyNumberFormat="1" applyFont="1" applyFill="1" applyBorder="1" applyAlignment="1">
      <alignment vertical="center"/>
    </xf>
    <xf numFmtId="164" fontId="44" fillId="8" borderId="1" xfId="9" applyNumberFormat="1" applyFont="1" applyFill="1" applyBorder="1" applyAlignment="1">
      <alignment vertical="center"/>
    </xf>
    <xf numFmtId="0" fontId="43" fillId="0" borderId="0" xfId="8" applyFill="1"/>
    <xf numFmtId="164" fontId="44" fillId="8" borderId="26" xfId="8" quotePrefix="1" applyNumberFormat="1" applyFont="1" applyFill="1" applyBorder="1" applyAlignment="1">
      <alignment vertical="center"/>
    </xf>
    <xf numFmtId="168" fontId="44" fillId="8" borderId="26" xfId="8" quotePrefix="1" applyNumberFormat="1" applyFont="1" applyFill="1" applyBorder="1" applyAlignment="1">
      <alignment vertical="center"/>
    </xf>
    <xf numFmtId="44" fontId="46" fillId="8" borderId="1" xfId="8" applyNumberFormat="1" applyFont="1" applyFill="1" applyBorder="1" applyAlignment="1">
      <alignment horizontal="center" vertical="center"/>
    </xf>
    <xf numFmtId="0" fontId="44" fillId="8" borderId="26" xfId="8" quotePrefix="1" applyFont="1" applyFill="1" applyBorder="1" applyAlignment="1">
      <alignment vertical="center"/>
    </xf>
    <xf numFmtId="44" fontId="44" fillId="8" borderId="1" xfId="8" applyNumberFormat="1" applyFont="1" applyFill="1" applyBorder="1" applyAlignment="1">
      <alignment horizontal="center" vertical="center"/>
    </xf>
    <xf numFmtId="0" fontId="45" fillId="0" borderId="1" xfId="0" applyFont="1" applyBorder="1" applyAlignment="1">
      <alignment horizontal="justify" vertical="center"/>
    </xf>
    <xf numFmtId="0" fontId="45" fillId="0" borderId="1" xfId="0" applyFont="1" applyBorder="1" applyAlignment="1">
      <alignment horizontal="center" vertical="center" wrapText="1"/>
    </xf>
    <xf numFmtId="171" fontId="45" fillId="0" borderId="1" xfId="0" applyNumberFormat="1" applyFont="1" applyBorder="1" applyAlignment="1">
      <alignment horizontal="center" vertical="center"/>
    </xf>
    <xf numFmtId="0" fontId="45" fillId="0" borderId="1" xfId="0" applyFont="1" applyBorder="1" applyAlignment="1">
      <alignment vertical="center" wrapText="1"/>
    </xf>
    <xf numFmtId="0" fontId="45" fillId="0" borderId="25" xfId="0" applyFont="1" applyBorder="1" applyAlignment="1">
      <alignment vertical="center" wrapText="1"/>
    </xf>
    <xf numFmtId="0" fontId="26" fillId="0" borderId="0" xfId="0" applyFont="1" applyAlignment="1">
      <alignment horizontal="center" vertical="center"/>
    </xf>
    <xf numFmtId="0" fontId="7" fillId="0" borderId="28" xfId="0" applyFont="1" applyBorder="1" applyAlignment="1">
      <alignment horizontal="center"/>
    </xf>
    <xf numFmtId="0" fontId="0" fillId="0" borderId="30" xfId="0" applyBorder="1" applyAlignment="1"/>
    <xf numFmtId="0" fontId="4"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xf numFmtId="0" fontId="4" fillId="0" borderId="0" xfId="0" applyFont="1"/>
    <xf numFmtId="49" fontId="39" fillId="10" borderId="2" xfId="2" applyNumberFormat="1" applyFont="1" applyFill="1" applyBorder="1" applyAlignment="1" applyProtection="1">
      <alignment horizontal="left" vertical="center" wrapText="1"/>
      <protection locked="0"/>
    </xf>
    <xf numFmtId="49" fontId="39" fillId="10" borderId="26" xfId="2" applyNumberFormat="1" applyFont="1" applyFill="1" applyBorder="1" applyAlignment="1" applyProtection="1">
      <alignment horizontal="left" vertical="center" wrapText="1"/>
      <protection locked="0"/>
    </xf>
    <xf numFmtId="0" fontId="2" fillId="0" borderId="0" xfId="0" applyFont="1" applyAlignment="1">
      <alignment vertical="top"/>
    </xf>
    <xf numFmtId="0" fontId="44" fillId="0" borderId="33" xfId="8" applyFont="1" applyBorder="1" applyAlignment="1">
      <alignment horizontal="center" vertical="center" wrapText="1"/>
    </xf>
  </cellXfs>
  <cellStyles count="10">
    <cellStyle name="Currency 2" xfId="7" xr:uid="{95EDF037-ECE4-4A3D-B26D-F42CEB3638E4}"/>
    <cellStyle name="Currency 2 2" xfId="6" xr:uid="{00000000-0005-0000-0000-000001000000}"/>
    <cellStyle name="Currency 3" xfId="4" xr:uid="{00000000-0005-0000-0000-000002000000}"/>
    <cellStyle name="Currency 4" xfId="9" xr:uid="{A99FDB7E-2C4D-4786-8652-A9D14AEE598C}"/>
    <cellStyle name="Normal" xfId="0" builtinId="0"/>
    <cellStyle name="Normal 2" xfId="2" xr:uid="{00000000-0005-0000-0000-000004000000}"/>
    <cellStyle name="Normal 3" xfId="8" xr:uid="{D7B9A962-845B-41A9-A5B7-2082DBAD5219}"/>
    <cellStyle name="Normal 3 2" xfId="5" xr:uid="{00000000-0005-0000-0000-000005000000}"/>
    <cellStyle name="Normal 4" xfId="3" xr:uid="{00000000-0005-0000-0000-000006000000}"/>
    <cellStyle name="Normal_020812 Navy LowCostCS Costing" xfId="1"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9A3"/>
      <color rgb="FFFF99FF"/>
      <color rgb="FFECECEC"/>
      <color rgb="FFCCFFCC"/>
      <color rgb="FFCCFFFF"/>
      <color rgb="FFF79646"/>
      <color rgb="FFC6E6A2"/>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workbookViewId="0">
      <selection activeCell="C32" sqref="C32"/>
    </sheetView>
  </sheetViews>
  <sheetFormatPr defaultRowHeight="14" x14ac:dyDescent="0.3"/>
  <cols>
    <col min="1" max="1" width="16.81640625" style="94" customWidth="1"/>
    <col min="2" max="2" width="27.453125" style="94" customWidth="1"/>
    <col min="3" max="3" width="128.81640625" style="94" customWidth="1"/>
  </cols>
  <sheetData>
    <row r="1" spans="1:3" s="93" customFormat="1" x14ac:dyDescent="0.3">
      <c r="A1" s="95" t="s">
        <v>190</v>
      </c>
      <c r="B1" s="95" t="s">
        <v>203</v>
      </c>
      <c r="C1" s="95" t="s">
        <v>191</v>
      </c>
    </row>
    <row r="2" spans="1:3" x14ac:dyDescent="0.3">
      <c r="A2" s="94" t="s">
        <v>192</v>
      </c>
      <c r="C2" s="94" t="s">
        <v>193</v>
      </c>
    </row>
    <row r="3" spans="1:3" ht="42" x14ac:dyDescent="0.3">
      <c r="A3" s="94" t="s">
        <v>194</v>
      </c>
      <c r="B3" s="94" t="s">
        <v>204</v>
      </c>
      <c r="C3" s="94" t="s">
        <v>195</v>
      </c>
    </row>
    <row r="4" spans="1:3" x14ac:dyDescent="0.3">
      <c r="A4" s="94" t="s">
        <v>194</v>
      </c>
      <c r="B4" s="94" t="s">
        <v>204</v>
      </c>
      <c r="C4" s="94" t="s">
        <v>196</v>
      </c>
    </row>
    <row r="5" spans="1:3" x14ac:dyDescent="0.3">
      <c r="A5" s="94" t="s">
        <v>194</v>
      </c>
      <c r="B5" s="94" t="s">
        <v>205</v>
      </c>
      <c r="C5" s="94" t="s">
        <v>206</v>
      </c>
    </row>
    <row r="6" spans="1:3" x14ac:dyDescent="0.3">
      <c r="A6" s="94" t="s">
        <v>197</v>
      </c>
      <c r="B6" s="94" t="s">
        <v>204</v>
      </c>
      <c r="C6" s="94" t="s">
        <v>198</v>
      </c>
    </row>
    <row r="7" spans="1:3" x14ac:dyDescent="0.3">
      <c r="A7" s="94" t="s">
        <v>197</v>
      </c>
      <c r="B7" s="94" t="s">
        <v>207</v>
      </c>
      <c r="C7" s="94" t="s">
        <v>208</v>
      </c>
    </row>
    <row r="8" spans="1:3" x14ac:dyDescent="0.3">
      <c r="A8" s="94" t="s">
        <v>197</v>
      </c>
      <c r="B8" s="94" t="s">
        <v>35</v>
      </c>
      <c r="C8" s="94" t="s">
        <v>209</v>
      </c>
    </row>
    <row r="9" spans="1:3" x14ac:dyDescent="0.3">
      <c r="A9" s="94" t="s">
        <v>200</v>
      </c>
      <c r="B9" s="94" t="s">
        <v>210</v>
      </c>
      <c r="C9" s="94" t="s">
        <v>211</v>
      </c>
    </row>
    <row r="10" spans="1:3" x14ac:dyDescent="0.3">
      <c r="A10" s="94" t="s">
        <v>224</v>
      </c>
      <c r="B10" s="94" t="s">
        <v>207</v>
      </c>
      <c r="C10" s="94" t="s">
        <v>233</v>
      </c>
    </row>
    <row r="11" spans="1:3" x14ac:dyDescent="0.3">
      <c r="A11" s="94" t="s">
        <v>224</v>
      </c>
      <c r="B11" s="94" t="s">
        <v>210</v>
      </c>
      <c r="C11" s="94" t="s">
        <v>212</v>
      </c>
    </row>
    <row r="12" spans="1:3" x14ac:dyDescent="0.3">
      <c r="A12" s="94" t="s">
        <v>224</v>
      </c>
      <c r="B12" s="94" t="s">
        <v>207</v>
      </c>
      <c r="C12" s="94" t="s">
        <v>213</v>
      </c>
    </row>
    <row r="13" spans="1:3" x14ac:dyDescent="0.3">
      <c r="A13" s="94" t="s">
        <v>224</v>
      </c>
      <c r="B13" s="94" t="s">
        <v>147</v>
      </c>
      <c r="C13" s="94" t="s">
        <v>214</v>
      </c>
    </row>
    <row r="14" spans="1:3" x14ac:dyDescent="0.3">
      <c r="A14" s="94" t="s">
        <v>224</v>
      </c>
      <c r="B14" s="94" t="s">
        <v>215</v>
      </c>
      <c r="C14" s="94" t="s">
        <v>216</v>
      </c>
    </row>
    <row r="15" spans="1:3" x14ac:dyDescent="0.3">
      <c r="A15" s="94" t="s">
        <v>224</v>
      </c>
      <c r="B15" s="94" t="s">
        <v>205</v>
      </c>
      <c r="C15" s="94" t="s">
        <v>225</v>
      </c>
    </row>
    <row r="16" spans="1:3" x14ac:dyDescent="0.3">
      <c r="A16" s="98" t="s">
        <v>224</v>
      </c>
      <c r="B16" s="94" t="s">
        <v>149</v>
      </c>
      <c r="C16" s="94" t="s">
        <v>228</v>
      </c>
    </row>
    <row r="17" spans="1:3" x14ac:dyDescent="0.3">
      <c r="A17" s="98" t="s">
        <v>224</v>
      </c>
      <c r="B17" s="94" t="s">
        <v>147</v>
      </c>
      <c r="C17" s="94" t="s">
        <v>235</v>
      </c>
    </row>
    <row r="18" spans="1:3" x14ac:dyDescent="0.3">
      <c r="A18" s="94" t="s">
        <v>224</v>
      </c>
      <c r="B18" s="94" t="s">
        <v>236</v>
      </c>
      <c r="C18" s="94" t="s">
        <v>237</v>
      </c>
    </row>
    <row r="19" spans="1:3" x14ac:dyDescent="0.3">
      <c r="A19" s="94" t="s">
        <v>238</v>
      </c>
      <c r="B19" s="94" t="s">
        <v>207</v>
      </c>
      <c r="C19" s="94" t="s">
        <v>248</v>
      </c>
    </row>
    <row r="20" spans="1:3" x14ac:dyDescent="0.3">
      <c r="A20" s="94" t="s">
        <v>238</v>
      </c>
      <c r="B20" s="94" t="s">
        <v>249</v>
      </c>
      <c r="C20" s="94" t="s">
        <v>250</v>
      </c>
    </row>
    <row r="21" spans="1:3" x14ac:dyDescent="0.3">
      <c r="A21" s="94" t="s">
        <v>238</v>
      </c>
      <c r="B21" s="94" t="s">
        <v>252</v>
      </c>
      <c r="C21" s="94" t="s">
        <v>251</v>
      </c>
    </row>
    <row r="22" spans="1:3" x14ac:dyDescent="0.3">
      <c r="A22" s="94" t="s">
        <v>253</v>
      </c>
      <c r="B22" s="94" t="s">
        <v>210</v>
      </c>
      <c r="C22" s="94" t="s">
        <v>255</v>
      </c>
    </row>
    <row r="23" spans="1:3" x14ac:dyDescent="0.3">
      <c r="A23" s="94" t="s">
        <v>257</v>
      </c>
      <c r="B23" s="94" t="s">
        <v>210</v>
      </c>
      <c r="C23" s="94" t="s">
        <v>260</v>
      </c>
    </row>
    <row r="24" spans="1:3" x14ac:dyDescent="0.3">
      <c r="A24" s="94" t="s">
        <v>262</v>
      </c>
      <c r="B24" s="94" t="s">
        <v>210</v>
      </c>
      <c r="C24" s="94" t="s">
        <v>261</v>
      </c>
    </row>
    <row r="25" spans="1:3" x14ac:dyDescent="0.3">
      <c r="A25" s="94" t="s">
        <v>262</v>
      </c>
      <c r="B25" s="94" t="s">
        <v>263</v>
      </c>
      <c r="C25" s="94" t="s">
        <v>264</v>
      </c>
    </row>
    <row r="26" spans="1:3" x14ac:dyDescent="0.3">
      <c r="A26" s="94" t="s">
        <v>262</v>
      </c>
      <c r="B26" s="94" t="s">
        <v>17</v>
      </c>
      <c r="C26" s="94" t="s">
        <v>265</v>
      </c>
    </row>
    <row r="27" spans="1:3" x14ac:dyDescent="0.3">
      <c r="A27" s="94" t="s">
        <v>262</v>
      </c>
      <c r="B27" s="94" t="s">
        <v>252</v>
      </c>
      <c r="C27" s="94" t="s">
        <v>266</v>
      </c>
    </row>
    <row r="28" spans="1:3" x14ac:dyDescent="0.3">
      <c r="A28" s="98" t="s">
        <v>267</v>
      </c>
      <c r="B28" s="94" t="s">
        <v>268</v>
      </c>
      <c r="C28" s="94" t="s">
        <v>269</v>
      </c>
    </row>
    <row r="29" spans="1:3" x14ac:dyDescent="0.3">
      <c r="A29" s="98" t="s">
        <v>267</v>
      </c>
      <c r="B29" s="94" t="s">
        <v>147</v>
      </c>
      <c r="C29" s="94" t="s">
        <v>270</v>
      </c>
    </row>
    <row r="30" spans="1:3" x14ac:dyDescent="0.3">
      <c r="A30" s="98" t="s">
        <v>267</v>
      </c>
      <c r="B30" s="94" t="s">
        <v>147</v>
      </c>
      <c r="C30" s="94" t="s">
        <v>271</v>
      </c>
    </row>
    <row r="31" spans="1:3" x14ac:dyDescent="0.3">
      <c r="A31" s="98" t="s">
        <v>267</v>
      </c>
      <c r="B31" s="94" t="s">
        <v>147</v>
      </c>
      <c r="C31" s="94" t="s">
        <v>272</v>
      </c>
    </row>
    <row r="32" spans="1:3" x14ac:dyDescent="0.3">
      <c r="A32" s="98" t="s">
        <v>273</v>
      </c>
      <c r="B32" s="94" t="s">
        <v>204</v>
      </c>
      <c r="C32" s="94" t="s">
        <v>274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178"/>
  <sheetViews>
    <sheetView topLeftCell="A22" zoomScale="110" zoomScaleNormal="110" workbookViewId="0">
      <selection activeCell="A3" sqref="A3"/>
    </sheetView>
  </sheetViews>
  <sheetFormatPr defaultRowHeight="12.5" x14ac:dyDescent="0.25"/>
  <cols>
    <col min="1" max="1" width="33.453125" customWidth="1"/>
    <col min="2" max="2" width="24.453125" customWidth="1"/>
    <col min="4" max="4" width="29" bestFit="1" customWidth="1"/>
    <col min="5" max="5" width="23.1796875" bestFit="1" customWidth="1"/>
  </cols>
  <sheetData>
    <row r="1" spans="1:4" ht="13" x14ac:dyDescent="0.3">
      <c r="A1" s="86" t="s">
        <v>183</v>
      </c>
    </row>
    <row r="2" spans="1:4" x14ac:dyDescent="0.25">
      <c r="A2" s="97" t="s">
        <v>273</v>
      </c>
      <c r="B2" t="s">
        <v>229</v>
      </c>
    </row>
    <row r="4" spans="1:4" ht="13" x14ac:dyDescent="0.3">
      <c r="A4" s="92" t="s">
        <v>187</v>
      </c>
    </row>
    <row r="5" spans="1:4" x14ac:dyDescent="0.25">
      <c r="A5" s="49"/>
    </row>
    <row r="7" spans="1:4" ht="13" x14ac:dyDescent="0.3">
      <c r="A7" s="70" t="s">
        <v>61</v>
      </c>
      <c r="D7" s="78" t="s">
        <v>145</v>
      </c>
    </row>
    <row r="8" spans="1:4" x14ac:dyDescent="0.25">
      <c r="A8" s="49" t="s">
        <v>62</v>
      </c>
      <c r="D8" s="51" t="s">
        <v>146</v>
      </c>
    </row>
    <row r="9" spans="1:4" x14ac:dyDescent="0.25">
      <c r="A9" s="49" t="s">
        <v>63</v>
      </c>
      <c r="D9" s="51" t="s">
        <v>234</v>
      </c>
    </row>
    <row r="10" spans="1:4" x14ac:dyDescent="0.25">
      <c r="A10" s="49" t="s">
        <v>64</v>
      </c>
    </row>
    <row r="11" spans="1:4" x14ac:dyDescent="0.25">
      <c r="A11" s="49" t="s">
        <v>65</v>
      </c>
    </row>
    <row r="12" spans="1:4" ht="13" x14ac:dyDescent="0.3">
      <c r="A12" s="49" t="s">
        <v>70</v>
      </c>
      <c r="D12" s="85" t="s">
        <v>144</v>
      </c>
    </row>
    <row r="14" spans="1:4" ht="13" x14ac:dyDescent="0.3">
      <c r="A14" s="72" t="s">
        <v>104</v>
      </c>
      <c r="C14" s="84" t="e">
        <f>CONCATENATE("Offeror.Bus.Type is ",Offeror.Bus.Type)</f>
        <v>#REF!</v>
      </c>
    </row>
    <row r="15" spans="1:4" ht="14.5" x14ac:dyDescent="0.35">
      <c r="A15" s="75" t="e">
        <f>IF(Offeror.Bus.Type = "", "",IF(Offeror.Bus.Type = "Academia","Academia","General"))</f>
        <v>#REF!</v>
      </c>
      <c r="B15" s="51" t="s">
        <v>90</v>
      </c>
      <c r="D15" s="80" t="s">
        <v>143</v>
      </c>
    </row>
    <row r="16" spans="1:4" ht="13" x14ac:dyDescent="0.3">
      <c r="A16" s="72"/>
      <c r="B16" s="51"/>
    </row>
    <row r="17" spans="1:4" ht="13" x14ac:dyDescent="0.3">
      <c r="A17" s="72" t="s">
        <v>179</v>
      </c>
      <c r="B17" s="51" t="s">
        <v>180</v>
      </c>
    </row>
    <row r="18" spans="1:4" x14ac:dyDescent="0.25">
      <c r="A18" s="73" t="s">
        <v>181</v>
      </c>
      <c r="B18" s="51" t="s">
        <v>182</v>
      </c>
    </row>
    <row r="19" spans="1:4" ht="13" x14ac:dyDescent="0.3">
      <c r="A19" s="72"/>
      <c r="B19" s="51"/>
    </row>
    <row r="20" spans="1:4" ht="14.5" x14ac:dyDescent="0.35">
      <c r="A20" s="79" t="s">
        <v>91</v>
      </c>
      <c r="B20" s="51"/>
      <c r="D20" s="80" t="s">
        <v>142</v>
      </c>
    </row>
    <row r="21" spans="1:4" x14ac:dyDescent="0.25">
      <c r="A21" s="73" t="s">
        <v>66</v>
      </c>
      <c r="B21" s="51"/>
    </row>
    <row r="22" spans="1:4" x14ac:dyDescent="0.25">
      <c r="A22" s="73" t="s">
        <v>88</v>
      </c>
      <c r="B22" s="51"/>
    </row>
    <row r="23" spans="1:4" x14ac:dyDescent="0.25">
      <c r="A23" s="73" t="s">
        <v>96</v>
      </c>
      <c r="B23" s="51"/>
    </row>
    <row r="24" spans="1:4" x14ac:dyDescent="0.25">
      <c r="A24" s="73" t="s">
        <v>132</v>
      </c>
      <c r="B24" s="51"/>
    </row>
    <row r="25" spans="1:4" x14ac:dyDescent="0.25">
      <c r="A25" s="74"/>
      <c r="B25" s="51"/>
    </row>
    <row r="26" spans="1:4" ht="13" x14ac:dyDescent="0.3">
      <c r="A26" s="79" t="s">
        <v>92</v>
      </c>
      <c r="B26" s="51"/>
    </row>
    <row r="27" spans="1:4" x14ac:dyDescent="0.25">
      <c r="A27" s="73" t="s">
        <v>66</v>
      </c>
      <c r="B27" s="51"/>
    </row>
    <row r="28" spans="1:4" x14ac:dyDescent="0.25">
      <c r="A28" s="73" t="s">
        <v>93</v>
      </c>
      <c r="B28" s="51"/>
    </row>
    <row r="29" spans="1:4" x14ac:dyDescent="0.25">
      <c r="A29" s="73" t="s">
        <v>69</v>
      </c>
      <c r="B29" s="51"/>
    </row>
    <row r="30" spans="1:4" x14ac:dyDescent="0.25">
      <c r="A30" s="73" t="s">
        <v>134</v>
      </c>
      <c r="B30" s="51"/>
    </row>
    <row r="31" spans="1:4" x14ac:dyDescent="0.25">
      <c r="A31" s="73" t="s">
        <v>96</v>
      </c>
      <c r="B31" s="51"/>
    </row>
    <row r="32" spans="1:4" x14ac:dyDescent="0.25">
      <c r="A32" s="73" t="s">
        <v>89</v>
      </c>
      <c r="B32" s="51"/>
    </row>
    <row r="33" spans="1:2" x14ac:dyDescent="0.25">
      <c r="A33" s="74"/>
      <c r="B33" s="51"/>
    </row>
    <row r="34" spans="1:2" ht="13" x14ac:dyDescent="0.3">
      <c r="A34" s="72" t="s">
        <v>95</v>
      </c>
      <c r="B34" s="51"/>
    </row>
    <row r="35" spans="1:2" x14ac:dyDescent="0.25">
      <c r="A35" s="73" t="s">
        <v>71</v>
      </c>
      <c r="B35" s="51"/>
    </row>
    <row r="36" spans="1:2" x14ac:dyDescent="0.25">
      <c r="A36" s="73" t="s">
        <v>72</v>
      </c>
      <c r="B36" s="51"/>
    </row>
    <row r="37" spans="1:2" x14ac:dyDescent="0.25">
      <c r="A37" s="73" t="s">
        <v>73</v>
      </c>
      <c r="B37" s="51"/>
    </row>
    <row r="38" spans="1:2" x14ac:dyDescent="0.25">
      <c r="A38" s="73" t="s">
        <v>68</v>
      </c>
      <c r="B38" s="51"/>
    </row>
    <row r="39" spans="1:2" x14ac:dyDescent="0.25">
      <c r="A39" s="74"/>
      <c r="B39" s="51"/>
    </row>
    <row r="40" spans="1:2" ht="13" x14ac:dyDescent="0.3">
      <c r="A40" s="72" t="s">
        <v>94</v>
      </c>
      <c r="B40" s="51"/>
    </row>
    <row r="41" spans="1:2" x14ac:dyDescent="0.25">
      <c r="A41" s="73" t="s">
        <v>258</v>
      </c>
      <c r="B41" s="51"/>
    </row>
    <row r="42" spans="1:2" x14ac:dyDescent="0.25">
      <c r="A42" s="73" t="s">
        <v>74</v>
      </c>
      <c r="B42" s="51"/>
    </row>
    <row r="43" spans="1:2" x14ac:dyDescent="0.25">
      <c r="A43" s="73" t="s">
        <v>75</v>
      </c>
      <c r="B43" s="51"/>
    </row>
    <row r="44" spans="1:2" x14ac:dyDescent="0.25">
      <c r="A44" s="73" t="s">
        <v>79</v>
      </c>
      <c r="B44" s="51"/>
    </row>
    <row r="45" spans="1:2" x14ac:dyDescent="0.25">
      <c r="A45" s="73" t="s">
        <v>84</v>
      </c>
      <c r="B45" s="51"/>
    </row>
    <row r="46" spans="1:2" x14ac:dyDescent="0.25">
      <c r="A46" s="73" t="s">
        <v>76</v>
      </c>
      <c r="B46" s="51"/>
    </row>
    <row r="47" spans="1:2" x14ac:dyDescent="0.25">
      <c r="A47" s="73" t="s">
        <v>77</v>
      </c>
      <c r="B47" s="51"/>
    </row>
    <row r="48" spans="1:2" x14ac:dyDescent="0.25">
      <c r="A48" s="73" t="s">
        <v>78</v>
      </c>
      <c r="B48" s="51"/>
    </row>
    <row r="49" spans="1:2" x14ac:dyDescent="0.25">
      <c r="A49" s="73" t="s">
        <v>80</v>
      </c>
      <c r="B49" s="51"/>
    </row>
    <row r="50" spans="1:2" x14ac:dyDescent="0.25">
      <c r="A50" s="73" t="s">
        <v>81</v>
      </c>
      <c r="B50" s="51"/>
    </row>
    <row r="51" spans="1:2" x14ac:dyDescent="0.25">
      <c r="A51" s="73" t="s">
        <v>82</v>
      </c>
      <c r="B51" s="51"/>
    </row>
    <row r="52" spans="1:2" x14ac:dyDescent="0.25">
      <c r="A52" s="73" t="s">
        <v>96</v>
      </c>
      <c r="B52" s="51"/>
    </row>
    <row r="53" spans="1:2" x14ac:dyDescent="0.25">
      <c r="A53" s="74"/>
      <c r="B53" s="51"/>
    </row>
    <row r="54" spans="1:2" ht="13" x14ac:dyDescent="0.3">
      <c r="A54" s="72" t="s">
        <v>133</v>
      </c>
      <c r="B54" s="51"/>
    </row>
    <row r="55" spans="1:2" x14ac:dyDescent="0.25">
      <c r="A55" s="73" t="s">
        <v>96</v>
      </c>
      <c r="B55" s="51"/>
    </row>
    <row r="56" spans="1:2" x14ac:dyDescent="0.25">
      <c r="A56" s="74"/>
      <c r="B56" s="51"/>
    </row>
    <row r="57" spans="1:2" ht="13" x14ac:dyDescent="0.3">
      <c r="A57" s="72" t="s">
        <v>131</v>
      </c>
      <c r="B57" s="51"/>
    </row>
    <row r="58" spans="1:2" x14ac:dyDescent="0.25">
      <c r="A58" s="73" t="s">
        <v>130</v>
      </c>
      <c r="B58" s="51"/>
    </row>
    <row r="59" spans="1:2" x14ac:dyDescent="0.25">
      <c r="A59" s="73" t="s">
        <v>83</v>
      </c>
    </row>
    <row r="60" spans="1:2" x14ac:dyDescent="0.25">
      <c r="A60" s="74"/>
      <c r="B60" s="51"/>
    </row>
    <row r="61" spans="1:2" ht="13" x14ac:dyDescent="0.3">
      <c r="A61" s="72" t="s">
        <v>97</v>
      </c>
      <c r="B61" s="51"/>
    </row>
    <row r="62" spans="1:2" x14ac:dyDescent="0.25">
      <c r="A62" s="73" t="s">
        <v>67</v>
      </c>
      <c r="B62" s="51"/>
    </row>
    <row r="63" spans="1:2" x14ac:dyDescent="0.25">
      <c r="A63" s="73" t="s">
        <v>87</v>
      </c>
      <c r="B63" s="51"/>
    </row>
    <row r="64" spans="1:2" x14ac:dyDescent="0.25">
      <c r="A64" s="73" t="s">
        <v>105</v>
      </c>
      <c r="B64" s="51"/>
    </row>
    <row r="65" spans="1:2" x14ac:dyDescent="0.25">
      <c r="A65" s="73" t="s">
        <v>106</v>
      </c>
      <c r="B65" s="51"/>
    </row>
    <row r="66" spans="1:2" x14ac:dyDescent="0.25">
      <c r="A66" s="74"/>
      <c r="B66" s="51"/>
    </row>
    <row r="67" spans="1:2" ht="13" x14ac:dyDescent="0.3">
      <c r="A67" s="72" t="s">
        <v>98</v>
      </c>
      <c r="B67" s="51"/>
    </row>
    <row r="68" spans="1:2" x14ac:dyDescent="0.25">
      <c r="A68" s="73" t="s">
        <v>99</v>
      </c>
      <c r="B68" s="51"/>
    </row>
    <row r="69" spans="1:2" x14ac:dyDescent="0.25">
      <c r="A69" s="73" t="s">
        <v>100</v>
      </c>
      <c r="B69" s="51"/>
    </row>
    <row r="70" spans="1:2" x14ac:dyDescent="0.25">
      <c r="A70" s="73" t="s">
        <v>101</v>
      </c>
      <c r="B70" s="51"/>
    </row>
    <row r="71" spans="1:2" x14ac:dyDescent="0.25">
      <c r="A71" s="73" t="s">
        <v>102</v>
      </c>
      <c r="B71" s="51"/>
    </row>
    <row r="72" spans="1:2" x14ac:dyDescent="0.25">
      <c r="A72" s="73" t="s">
        <v>199</v>
      </c>
      <c r="B72" s="51"/>
    </row>
    <row r="73" spans="1:2" x14ac:dyDescent="0.25">
      <c r="A73" s="73" t="s">
        <v>103</v>
      </c>
      <c r="B73" s="51"/>
    </row>
    <row r="74" spans="1:2" x14ac:dyDescent="0.25">
      <c r="A74" s="74"/>
      <c r="B74" s="51"/>
    </row>
    <row r="75" spans="1:2" ht="13" x14ac:dyDescent="0.3">
      <c r="A75" s="72" t="s">
        <v>107</v>
      </c>
      <c r="B75" s="51"/>
    </row>
    <row r="76" spans="1:2" x14ac:dyDescent="0.25">
      <c r="A76" s="73" t="s">
        <v>86</v>
      </c>
      <c r="B76" s="51"/>
    </row>
    <row r="77" spans="1:2" x14ac:dyDescent="0.25">
      <c r="A77" s="73" t="s">
        <v>108</v>
      </c>
      <c r="B77" s="51"/>
    </row>
    <row r="78" spans="1:2" x14ac:dyDescent="0.25">
      <c r="A78" s="73" t="s">
        <v>109</v>
      </c>
      <c r="B78" s="51"/>
    </row>
    <row r="79" spans="1:2" x14ac:dyDescent="0.25">
      <c r="A79" s="73" t="s">
        <v>110</v>
      </c>
      <c r="B79" s="51"/>
    </row>
    <row r="80" spans="1:2" x14ac:dyDescent="0.25">
      <c r="A80" s="73" t="s">
        <v>111</v>
      </c>
      <c r="B80" s="51"/>
    </row>
    <row r="81" spans="1:2" x14ac:dyDescent="0.25">
      <c r="A81" s="73" t="s">
        <v>112</v>
      </c>
      <c r="B81" s="51"/>
    </row>
    <row r="82" spans="1:2" x14ac:dyDescent="0.25">
      <c r="A82" s="74"/>
      <c r="B82" s="51"/>
    </row>
    <row r="83" spans="1:2" ht="13" x14ac:dyDescent="0.3">
      <c r="A83" s="72" t="s">
        <v>113</v>
      </c>
      <c r="B83" s="51"/>
    </row>
    <row r="84" spans="1:2" x14ac:dyDescent="0.25">
      <c r="A84" s="73" t="s">
        <v>114</v>
      </c>
      <c r="B84" s="51"/>
    </row>
    <row r="85" spans="1:2" x14ac:dyDescent="0.25">
      <c r="A85" s="73" t="s">
        <v>115</v>
      </c>
      <c r="B85" s="51"/>
    </row>
    <row r="86" spans="1:2" x14ac:dyDescent="0.25">
      <c r="A86" s="73" t="s">
        <v>116</v>
      </c>
      <c r="B86" s="51"/>
    </row>
    <row r="87" spans="1:2" x14ac:dyDescent="0.25">
      <c r="A87" s="73" t="s">
        <v>117</v>
      </c>
      <c r="B87" s="51"/>
    </row>
    <row r="88" spans="1:2" x14ac:dyDescent="0.25">
      <c r="A88" s="73" t="s">
        <v>118</v>
      </c>
      <c r="B88" s="51"/>
    </row>
    <row r="89" spans="1:2" x14ac:dyDescent="0.25">
      <c r="A89" s="73" t="s">
        <v>119</v>
      </c>
      <c r="B89" s="51"/>
    </row>
    <row r="90" spans="1:2" x14ac:dyDescent="0.25">
      <c r="A90" s="74"/>
      <c r="B90" s="51"/>
    </row>
    <row r="91" spans="1:2" ht="13" x14ac:dyDescent="0.3">
      <c r="A91" s="72" t="s">
        <v>135</v>
      </c>
      <c r="B91" s="51"/>
    </row>
    <row r="92" spans="1:2" x14ac:dyDescent="0.25">
      <c r="A92" s="73" t="s">
        <v>177</v>
      </c>
      <c r="B92" s="51"/>
    </row>
    <row r="93" spans="1:2" x14ac:dyDescent="0.25">
      <c r="A93" s="73" t="s">
        <v>136</v>
      </c>
      <c r="B93" s="51"/>
    </row>
    <row r="94" spans="1:2" x14ac:dyDescent="0.25">
      <c r="A94" s="73" t="s">
        <v>137</v>
      </c>
      <c r="B94" s="51"/>
    </row>
    <row r="95" spans="1:2" x14ac:dyDescent="0.25">
      <c r="A95" s="73" t="s">
        <v>138</v>
      </c>
      <c r="B95" s="51"/>
    </row>
    <row r="96" spans="1:2" x14ac:dyDescent="0.25">
      <c r="A96" s="73" t="s">
        <v>139</v>
      </c>
      <c r="B96" s="51"/>
    </row>
    <row r="97" spans="1:2" x14ac:dyDescent="0.25">
      <c r="A97" s="73" t="s">
        <v>140</v>
      </c>
      <c r="B97" s="51"/>
    </row>
    <row r="98" spans="1:2" x14ac:dyDescent="0.25">
      <c r="A98" s="73" t="s">
        <v>178</v>
      </c>
      <c r="B98" s="51"/>
    </row>
    <row r="99" spans="1:2" x14ac:dyDescent="0.25">
      <c r="A99" s="73" t="s">
        <v>151</v>
      </c>
      <c r="B99" s="51"/>
    </row>
    <row r="100" spans="1:2" x14ac:dyDescent="0.25">
      <c r="A100" s="73" t="s">
        <v>152</v>
      </c>
      <c r="B100" s="51"/>
    </row>
    <row r="101" spans="1:2" x14ac:dyDescent="0.25">
      <c r="A101" s="73" t="s">
        <v>153</v>
      </c>
      <c r="B101" s="51"/>
    </row>
    <row r="102" spans="1:2" x14ac:dyDescent="0.25">
      <c r="A102" s="73" t="s">
        <v>154</v>
      </c>
      <c r="B102" s="51"/>
    </row>
    <row r="103" spans="1:2" x14ac:dyDescent="0.25">
      <c r="A103" s="73" t="s">
        <v>155</v>
      </c>
      <c r="B103" s="51"/>
    </row>
    <row r="104" spans="1:2" x14ac:dyDescent="0.25">
      <c r="B104" s="51"/>
    </row>
    <row r="105" spans="1:2" x14ac:dyDescent="0.25">
      <c r="A105" s="74"/>
      <c r="B105" s="51"/>
    </row>
    <row r="106" spans="1:2" ht="13" x14ac:dyDescent="0.3">
      <c r="A106" s="72" t="s">
        <v>141</v>
      </c>
      <c r="B106" s="51"/>
    </row>
    <row r="107" spans="1:2" x14ac:dyDescent="0.25">
      <c r="A107" s="73" t="s">
        <v>96</v>
      </c>
      <c r="B107" s="51"/>
    </row>
    <row r="108" spans="1:2" x14ac:dyDescent="0.25">
      <c r="A108" s="74"/>
      <c r="B108" s="51"/>
    </row>
    <row r="110" spans="1:2" s="77" customFormat="1" ht="13" x14ac:dyDescent="0.3">
      <c r="A110" s="76"/>
    </row>
    <row r="111" spans="1:2" x14ac:dyDescent="0.25">
      <c r="A111" s="74"/>
    </row>
    <row r="112" spans="1:2" ht="13" x14ac:dyDescent="0.3">
      <c r="A112" s="72" t="s">
        <v>120</v>
      </c>
    </row>
    <row r="113" spans="1:1" x14ac:dyDescent="0.25">
      <c r="A113" s="73" t="s">
        <v>201</v>
      </c>
    </row>
    <row r="114" spans="1:1" x14ac:dyDescent="0.25">
      <c r="A114" s="73" t="s">
        <v>259</v>
      </c>
    </row>
    <row r="115" spans="1:1" x14ac:dyDescent="0.25">
      <c r="A115" s="73" t="s">
        <v>202</v>
      </c>
    </row>
    <row r="116" spans="1:1" x14ac:dyDescent="0.25">
      <c r="A116" s="73" t="s">
        <v>254</v>
      </c>
    </row>
    <row r="117" spans="1:1" x14ac:dyDescent="0.25">
      <c r="A117" s="73" t="s">
        <v>256</v>
      </c>
    </row>
    <row r="118" spans="1:1" x14ac:dyDescent="0.25">
      <c r="A118" s="73" t="s">
        <v>37</v>
      </c>
    </row>
    <row r="119" spans="1:1" x14ac:dyDescent="0.25">
      <c r="A119" s="49" t="s">
        <v>124</v>
      </c>
    </row>
    <row r="120" spans="1:1" x14ac:dyDescent="0.25">
      <c r="A120" s="49" t="s">
        <v>125</v>
      </c>
    </row>
    <row r="121" spans="1:1" x14ac:dyDescent="0.25">
      <c r="A121" s="49" t="s">
        <v>126</v>
      </c>
    </row>
    <row r="122" spans="1:1" x14ac:dyDescent="0.25">
      <c r="A122" s="49" t="s">
        <v>127</v>
      </c>
    </row>
    <row r="123" spans="1:1" x14ac:dyDescent="0.25">
      <c r="A123" s="49" t="s">
        <v>128</v>
      </c>
    </row>
    <row r="124" spans="1:1" x14ac:dyDescent="0.25">
      <c r="A124" s="73" t="s">
        <v>121</v>
      </c>
    </row>
    <row r="125" spans="1:1" x14ac:dyDescent="0.25">
      <c r="A125" s="73" t="s">
        <v>122</v>
      </c>
    </row>
    <row r="126" spans="1:1" x14ac:dyDescent="0.25">
      <c r="A126" s="73" t="s">
        <v>123</v>
      </c>
    </row>
    <row r="127" spans="1:1" x14ac:dyDescent="0.25">
      <c r="A127" s="73" t="s">
        <v>129</v>
      </c>
    </row>
    <row r="128" spans="1:1" x14ac:dyDescent="0.25">
      <c r="A128" s="73" t="s">
        <v>226</v>
      </c>
    </row>
    <row r="129" spans="1:1" x14ac:dyDescent="0.25">
      <c r="A129" s="73" t="s">
        <v>227</v>
      </c>
    </row>
    <row r="130" spans="1:1" x14ac:dyDescent="0.25">
      <c r="A130" s="74"/>
    </row>
    <row r="131" spans="1:1" x14ac:dyDescent="0.25">
      <c r="A131" s="74"/>
    </row>
    <row r="132" spans="1:1" ht="13" x14ac:dyDescent="0.3">
      <c r="A132" s="76"/>
    </row>
    <row r="133" spans="1:1" s="77" customFormat="1" x14ac:dyDescent="0.25">
      <c r="A133" s="108"/>
    </row>
    <row r="134" spans="1:1" ht="13" x14ac:dyDescent="0.3">
      <c r="A134" s="109" t="s">
        <v>239</v>
      </c>
    </row>
    <row r="135" spans="1:1" x14ac:dyDescent="0.25">
      <c r="A135" s="110" t="s">
        <v>240</v>
      </c>
    </row>
    <row r="136" spans="1:1" x14ac:dyDescent="0.25">
      <c r="A136" s="110" t="s">
        <v>241</v>
      </c>
    </row>
    <row r="137" spans="1:1" x14ac:dyDescent="0.25">
      <c r="A137" s="110" t="s">
        <v>242</v>
      </c>
    </row>
    <row r="138" spans="1:1" x14ac:dyDescent="0.25">
      <c r="A138" s="110" t="s">
        <v>243</v>
      </c>
    </row>
    <row r="139" spans="1:1" x14ac:dyDescent="0.25">
      <c r="A139" s="108"/>
    </row>
    <row r="140" spans="1:1" ht="13" x14ac:dyDescent="0.3">
      <c r="A140" s="111"/>
    </row>
    <row r="141" spans="1:1" s="77" customFormat="1" x14ac:dyDescent="0.25">
      <c r="A141" s="108"/>
    </row>
    <row r="142" spans="1:1" ht="13" x14ac:dyDescent="0.3">
      <c r="A142" s="109" t="s">
        <v>244</v>
      </c>
    </row>
    <row r="143" spans="1:1" x14ac:dyDescent="0.25">
      <c r="A143" s="110" t="s">
        <v>240</v>
      </c>
    </row>
    <row r="144" spans="1:1" x14ac:dyDescent="0.25">
      <c r="A144" s="110" t="s">
        <v>245</v>
      </c>
    </row>
    <row r="145" spans="1:1" x14ac:dyDescent="0.25">
      <c r="A145" s="110" t="s">
        <v>246</v>
      </c>
    </row>
    <row r="146" spans="1:1" x14ac:dyDescent="0.25">
      <c r="A146" s="110" t="s">
        <v>247</v>
      </c>
    </row>
    <row r="147" spans="1:1" x14ac:dyDescent="0.25">
      <c r="A147" s="100"/>
    </row>
    <row r="148" spans="1:1" x14ac:dyDescent="0.25">
      <c r="A148" s="74"/>
    </row>
    <row r="149" spans="1:1" x14ac:dyDescent="0.25">
      <c r="A149" s="74"/>
    </row>
    <row r="150" spans="1:1" x14ac:dyDescent="0.25">
      <c r="A150" s="74"/>
    </row>
    <row r="151" spans="1:1" x14ac:dyDescent="0.25">
      <c r="A151" s="74"/>
    </row>
    <row r="152" spans="1:1" x14ac:dyDescent="0.25">
      <c r="A152" s="74"/>
    </row>
    <row r="153" spans="1:1" x14ac:dyDescent="0.25">
      <c r="A153" s="74"/>
    </row>
    <row r="154" spans="1:1" x14ac:dyDescent="0.25">
      <c r="A154" s="74"/>
    </row>
    <row r="155" spans="1:1" x14ac:dyDescent="0.25">
      <c r="A155" s="74"/>
    </row>
    <row r="156" spans="1:1" x14ac:dyDescent="0.25">
      <c r="A156" s="74"/>
    </row>
    <row r="178" spans="1:1" x14ac:dyDescent="0.25">
      <c r="A178" s="51" t="s">
        <v>85</v>
      </c>
    </row>
  </sheetData>
  <sheetProtection algorithmName="SHA-512" hashValue="/bEeLotGHEgYc7zgNiibLeiNfM+TG9UQWpZC5kgkycpP123ocHaffUb9TOfda7LbY7ptsos6r1M1Apx7tNhUVA==" saltValue="lO1QGo5tcwRxF6e3ZXjDx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J23"/>
  <sheetViews>
    <sheetView workbookViewId="0">
      <selection activeCell="C2" sqref="C2"/>
    </sheetView>
  </sheetViews>
  <sheetFormatPr defaultRowHeight="12.5" x14ac:dyDescent="0.25"/>
  <cols>
    <col min="2" max="2" width="35.81640625" customWidth="1"/>
    <col min="3" max="10" width="14.54296875" customWidth="1"/>
  </cols>
  <sheetData>
    <row r="1" spans="2:10" x14ac:dyDescent="0.25">
      <c r="B1" t="s">
        <v>230</v>
      </c>
      <c r="C1" s="100" t="e">
        <f>Period1_Label</f>
        <v>#REF!</v>
      </c>
      <c r="D1" s="100" t="e">
        <f>Period2_Label</f>
        <v>#REF!</v>
      </c>
      <c r="E1" s="100" t="e">
        <f>Period3_Label</f>
        <v>#REF!</v>
      </c>
      <c r="F1" s="100" t="e">
        <f>Period4_Label</f>
        <v>#REF!</v>
      </c>
      <c r="G1" s="100" t="e">
        <f>Period5_Label</f>
        <v>#REF!</v>
      </c>
      <c r="H1" s="100" t="e">
        <f>Period6_Label</f>
        <v>#REF!</v>
      </c>
    </row>
    <row r="2" spans="2:10" x14ac:dyDescent="0.25">
      <c r="B2" t="s">
        <v>217</v>
      </c>
      <c r="C2" s="101" t="e">
        <f>#REF!+#REF!+#REF!+#REF!+#REF!+#REF!</f>
        <v>#REF!</v>
      </c>
      <c r="D2" s="101" t="e">
        <f>#REF!+#REF!+#REF!+#REF!+#REF!+#REF!</f>
        <v>#REF!</v>
      </c>
      <c r="E2" s="101" t="e">
        <f>#REF!+#REF!+#REF!+#REF!+#REF!+#REF!</f>
        <v>#REF!</v>
      </c>
      <c r="F2" s="101" t="e">
        <f>#REF!+#REF!+#REF!+#REF!+#REF!+#REF!</f>
        <v>#REF!</v>
      </c>
      <c r="G2" s="101" t="e">
        <f>#REF!+#REF!+#REF!+#REF!+#REF!+#REF!</f>
        <v>#REF!</v>
      </c>
      <c r="H2" s="101" t="e">
        <f>#REF!+#REF!+#REF!+#REF!+#REF!+#REF!</f>
        <v>#REF!</v>
      </c>
    </row>
    <row r="5" spans="2:10" ht="13" x14ac:dyDescent="0.3">
      <c r="D5" t="s">
        <v>35</v>
      </c>
      <c r="E5" t="s">
        <v>156</v>
      </c>
      <c r="F5" t="s">
        <v>157</v>
      </c>
      <c r="G5" t="s">
        <v>158</v>
      </c>
      <c r="H5" t="s">
        <v>159</v>
      </c>
      <c r="I5" t="s">
        <v>160</v>
      </c>
      <c r="J5" s="83" t="s">
        <v>174</v>
      </c>
    </row>
    <row r="6" spans="2:10" x14ac:dyDescent="0.25">
      <c r="B6" t="s">
        <v>175</v>
      </c>
      <c r="C6" t="s">
        <v>176</v>
      </c>
      <c r="D6" s="96">
        <f t="shared" ref="D6:I18" ca="1" si="0">INDIRECT(CONCATENATE($C6,".",D$5))</f>
        <v>0</v>
      </c>
      <c r="E6" s="96">
        <f t="shared" ca="1" si="0"/>
        <v>0</v>
      </c>
      <c r="F6" s="96" t="e">
        <f t="shared" ca="1" si="0"/>
        <v>#REF!</v>
      </c>
      <c r="G6" s="96" t="e">
        <f t="shared" ca="1" si="0"/>
        <v>#REF!</v>
      </c>
      <c r="H6" s="96" t="e">
        <f t="shared" ca="1" si="0"/>
        <v>#REF!</v>
      </c>
      <c r="I6" s="96" t="e">
        <f t="shared" ca="1" si="0"/>
        <v>#REF!</v>
      </c>
      <c r="J6" s="96" t="e">
        <f ca="1">SUM(D6:I6)</f>
        <v>#REF!</v>
      </c>
    </row>
    <row r="7" spans="2:10" x14ac:dyDescent="0.25">
      <c r="B7" t="s">
        <v>19</v>
      </c>
      <c r="C7" t="s">
        <v>161</v>
      </c>
      <c r="D7" s="82">
        <f t="shared" ca="1" si="0"/>
        <v>0</v>
      </c>
      <c r="E7" s="82">
        <f t="shared" ca="1" si="0"/>
        <v>0</v>
      </c>
      <c r="F7" s="82" t="e">
        <f t="shared" ca="1" si="0"/>
        <v>#REF!</v>
      </c>
      <c r="G7" s="82" t="e">
        <f t="shared" ca="1" si="0"/>
        <v>#REF!</v>
      </c>
      <c r="H7" s="82" t="e">
        <f t="shared" ca="1" si="0"/>
        <v>#REF!</v>
      </c>
      <c r="I7" s="82" t="e">
        <f t="shared" ca="1" si="0"/>
        <v>#REF!</v>
      </c>
      <c r="J7" s="82" t="e">
        <f ca="1">SUM(D7:I7)</f>
        <v>#REF!</v>
      </c>
    </row>
    <row r="8" spans="2:10" x14ac:dyDescent="0.25">
      <c r="B8" t="s">
        <v>20</v>
      </c>
      <c r="C8" t="s">
        <v>162</v>
      </c>
      <c r="D8" s="82" t="e">
        <f t="shared" ca="1" si="0"/>
        <v>#REF!</v>
      </c>
      <c r="E8" s="82" t="e">
        <f t="shared" ca="1" si="0"/>
        <v>#REF!</v>
      </c>
      <c r="F8" s="82" t="e">
        <f t="shared" ca="1" si="0"/>
        <v>#REF!</v>
      </c>
      <c r="G8" s="82" t="e">
        <f t="shared" ca="1" si="0"/>
        <v>#REF!</v>
      </c>
      <c r="H8" s="82" t="e">
        <f t="shared" ca="1" si="0"/>
        <v>#REF!</v>
      </c>
      <c r="I8" s="82" t="e">
        <f t="shared" ca="1" si="0"/>
        <v>#REF!</v>
      </c>
      <c r="J8" s="82" t="e">
        <f t="shared" ref="J8:J17" ca="1" si="1">SUM(D8:I8)</f>
        <v>#REF!</v>
      </c>
    </row>
    <row r="9" spans="2:10" x14ac:dyDescent="0.25">
      <c r="B9" t="s">
        <v>21</v>
      </c>
      <c r="C9" t="s">
        <v>163</v>
      </c>
      <c r="D9" s="82" t="e">
        <f t="shared" ca="1" si="0"/>
        <v>#REF!</v>
      </c>
      <c r="E9" s="82" t="e">
        <f t="shared" ca="1" si="0"/>
        <v>#REF!</v>
      </c>
      <c r="F9" s="82" t="e">
        <f t="shared" ca="1" si="0"/>
        <v>#REF!</v>
      </c>
      <c r="G9" s="82" t="e">
        <f t="shared" ca="1" si="0"/>
        <v>#REF!</v>
      </c>
      <c r="H9" s="82" t="e">
        <f t="shared" ca="1" si="0"/>
        <v>#REF!</v>
      </c>
      <c r="I9" s="82" t="e">
        <f t="shared" ca="1" si="0"/>
        <v>#REF!</v>
      </c>
      <c r="J9" s="82" t="e">
        <f t="shared" ca="1" si="1"/>
        <v>#REF!</v>
      </c>
    </row>
    <row r="10" spans="2:10" x14ac:dyDescent="0.25">
      <c r="B10" t="s">
        <v>38</v>
      </c>
      <c r="C10" t="s">
        <v>164</v>
      </c>
      <c r="D10" s="82">
        <f t="shared" ca="1" si="0"/>
        <v>0</v>
      </c>
      <c r="E10" s="82">
        <f t="shared" ca="1" si="0"/>
        <v>0</v>
      </c>
      <c r="F10" s="82" t="e">
        <f t="shared" ca="1" si="0"/>
        <v>#REF!</v>
      </c>
      <c r="G10" s="82" t="e">
        <f t="shared" ca="1" si="0"/>
        <v>#REF!</v>
      </c>
      <c r="H10" s="82" t="e">
        <f t="shared" ca="1" si="0"/>
        <v>#REF!</v>
      </c>
      <c r="I10" s="82" t="e">
        <f t="shared" ca="1" si="0"/>
        <v>#REF!</v>
      </c>
      <c r="J10" s="82" t="e">
        <f t="shared" ca="1" si="1"/>
        <v>#REF!</v>
      </c>
    </row>
    <row r="11" spans="2:10" x14ac:dyDescent="0.25">
      <c r="B11" t="s">
        <v>39</v>
      </c>
      <c r="C11" t="s">
        <v>165</v>
      </c>
      <c r="D11" s="82">
        <f t="shared" ca="1" si="0"/>
        <v>0</v>
      </c>
      <c r="E11" s="82">
        <f t="shared" ca="1" si="0"/>
        <v>0</v>
      </c>
      <c r="F11" s="82" t="e">
        <f t="shared" ca="1" si="0"/>
        <v>#REF!</v>
      </c>
      <c r="G11" s="82" t="e">
        <f t="shared" ca="1" si="0"/>
        <v>#REF!</v>
      </c>
      <c r="H11" s="82" t="e">
        <f t="shared" ca="1" si="0"/>
        <v>#REF!</v>
      </c>
      <c r="I11" s="82" t="e">
        <f t="shared" ca="1" si="0"/>
        <v>#REF!</v>
      </c>
      <c r="J11" s="82" t="e">
        <f t="shared" ca="1" si="1"/>
        <v>#REF!</v>
      </c>
    </row>
    <row r="12" spans="2:10" x14ac:dyDescent="0.25">
      <c r="B12" t="s">
        <v>22</v>
      </c>
      <c r="C12" t="s">
        <v>166</v>
      </c>
      <c r="D12" s="82">
        <f t="shared" ca="1" si="0"/>
        <v>0</v>
      </c>
      <c r="E12" s="82">
        <f t="shared" ca="1" si="0"/>
        <v>0</v>
      </c>
      <c r="F12" s="82" t="e">
        <f t="shared" ca="1" si="0"/>
        <v>#REF!</v>
      </c>
      <c r="G12" s="82" t="e">
        <f t="shared" ca="1" si="0"/>
        <v>#REF!</v>
      </c>
      <c r="H12" s="82" t="e">
        <f t="shared" ca="1" si="0"/>
        <v>#REF!</v>
      </c>
      <c r="I12" s="82" t="e">
        <f t="shared" ca="1" si="0"/>
        <v>#REF!</v>
      </c>
      <c r="J12" s="82" t="e">
        <f t="shared" ca="1" si="1"/>
        <v>#REF!</v>
      </c>
    </row>
    <row r="13" spans="2:10" x14ac:dyDescent="0.25">
      <c r="B13" t="s">
        <v>18</v>
      </c>
      <c r="C13" t="s">
        <v>167</v>
      </c>
      <c r="D13" s="82">
        <f t="shared" ca="1" si="0"/>
        <v>0</v>
      </c>
      <c r="E13" s="82">
        <f t="shared" ca="1" si="0"/>
        <v>0</v>
      </c>
      <c r="F13" s="82" t="e">
        <f t="shared" ca="1" si="0"/>
        <v>#REF!</v>
      </c>
      <c r="G13" s="82" t="e">
        <f t="shared" ca="1" si="0"/>
        <v>#REF!</v>
      </c>
      <c r="H13" s="82" t="e">
        <f t="shared" ca="1" si="0"/>
        <v>#REF!</v>
      </c>
      <c r="I13" s="82" t="e">
        <f t="shared" ca="1" si="0"/>
        <v>#REF!</v>
      </c>
      <c r="J13" s="82" t="e">
        <f t="shared" ca="1" si="1"/>
        <v>#REF!</v>
      </c>
    </row>
    <row r="14" spans="2:10" x14ac:dyDescent="0.25">
      <c r="B14" t="s">
        <v>10</v>
      </c>
      <c r="C14" t="s">
        <v>168</v>
      </c>
      <c r="D14" s="82">
        <f t="shared" ca="1" si="0"/>
        <v>0</v>
      </c>
      <c r="E14" s="82">
        <f t="shared" ca="1" si="0"/>
        <v>0</v>
      </c>
      <c r="F14" s="82" t="e">
        <f t="shared" ca="1" si="0"/>
        <v>#REF!</v>
      </c>
      <c r="G14" s="82" t="e">
        <f t="shared" ca="1" si="0"/>
        <v>#REF!</v>
      </c>
      <c r="H14" s="82" t="e">
        <f t="shared" ca="1" si="0"/>
        <v>#REF!</v>
      </c>
      <c r="I14" s="82" t="e">
        <f t="shared" ca="1" si="0"/>
        <v>#REF!</v>
      </c>
      <c r="J14" s="82" t="e">
        <f t="shared" ca="1" si="1"/>
        <v>#REF!</v>
      </c>
    </row>
    <row r="15" spans="2:10" x14ac:dyDescent="0.25">
      <c r="B15" t="s">
        <v>23</v>
      </c>
      <c r="C15" t="s">
        <v>169</v>
      </c>
      <c r="D15" s="82">
        <f t="shared" ca="1" si="0"/>
        <v>0</v>
      </c>
      <c r="E15" s="82">
        <f t="shared" ca="1" si="0"/>
        <v>0</v>
      </c>
      <c r="F15" s="82" t="e">
        <f t="shared" ca="1" si="0"/>
        <v>#REF!</v>
      </c>
      <c r="G15" s="82" t="e">
        <f t="shared" ca="1" si="0"/>
        <v>#REF!</v>
      </c>
      <c r="H15" s="82" t="e">
        <f t="shared" ca="1" si="0"/>
        <v>#REF!</v>
      </c>
      <c r="I15" s="82" t="e">
        <f t="shared" ca="1" si="0"/>
        <v>#REF!</v>
      </c>
      <c r="J15" s="82" t="e">
        <f t="shared" ca="1" si="1"/>
        <v>#REF!</v>
      </c>
    </row>
    <row r="16" spans="2:10" x14ac:dyDescent="0.25">
      <c r="B16" t="s">
        <v>12</v>
      </c>
      <c r="C16" t="s">
        <v>170</v>
      </c>
      <c r="D16" s="82">
        <f t="shared" ca="1" si="0"/>
        <v>0</v>
      </c>
      <c r="E16" s="82">
        <f t="shared" ca="1" si="0"/>
        <v>0</v>
      </c>
      <c r="F16" s="82" t="e">
        <f t="shared" ca="1" si="0"/>
        <v>#REF!</v>
      </c>
      <c r="G16" s="82" t="e">
        <f t="shared" ca="1" si="0"/>
        <v>#REF!</v>
      </c>
      <c r="H16" s="82" t="e">
        <f t="shared" ca="1" si="0"/>
        <v>#REF!</v>
      </c>
      <c r="I16" s="82" t="e">
        <f t="shared" ca="1" si="0"/>
        <v>#REF!</v>
      </c>
      <c r="J16" s="82" t="e">
        <f t="shared" ca="1" si="1"/>
        <v>#REF!</v>
      </c>
    </row>
    <row r="17" spans="2:10" x14ac:dyDescent="0.25">
      <c r="B17" t="s">
        <v>171</v>
      </c>
      <c r="C17" t="s">
        <v>172</v>
      </c>
      <c r="D17" s="82">
        <f t="shared" ca="1" si="0"/>
        <v>0</v>
      </c>
      <c r="E17" s="82">
        <f t="shared" ca="1" si="0"/>
        <v>0</v>
      </c>
      <c r="F17" s="82" t="e">
        <f t="shared" ca="1" si="0"/>
        <v>#REF!</v>
      </c>
      <c r="G17" s="82" t="e">
        <f t="shared" ca="1" si="0"/>
        <v>#REF!</v>
      </c>
      <c r="H17" s="82" t="e">
        <f t="shared" ca="1" si="0"/>
        <v>#REF!</v>
      </c>
      <c r="I17" s="82" t="e">
        <f t="shared" ca="1" si="0"/>
        <v>#REF!</v>
      </c>
      <c r="J17" s="82" t="e">
        <f t="shared" ca="1" si="1"/>
        <v>#REF!</v>
      </c>
    </row>
    <row r="18" spans="2:10" x14ac:dyDescent="0.25">
      <c r="B18" t="s">
        <v>15</v>
      </c>
      <c r="C18" t="s">
        <v>173</v>
      </c>
      <c r="D18" s="102">
        <f t="shared" ca="1" si="0"/>
        <v>0</v>
      </c>
      <c r="E18" s="102">
        <f t="shared" ca="1" si="0"/>
        <v>0</v>
      </c>
      <c r="F18" s="102" t="e">
        <f t="shared" ca="1" si="0"/>
        <v>#REF!</v>
      </c>
      <c r="G18" s="102" t="e">
        <f t="shared" ca="1" si="0"/>
        <v>#REF!</v>
      </c>
      <c r="H18" s="102" t="e">
        <f t="shared" ca="1" si="0"/>
        <v>#REF!</v>
      </c>
      <c r="I18" s="102" t="e">
        <f t="shared" ca="1" si="0"/>
        <v>#REF!</v>
      </c>
      <c r="J18" s="82"/>
    </row>
    <row r="19" spans="2:10" ht="13" x14ac:dyDescent="0.3">
      <c r="B19" s="83" t="s">
        <v>223</v>
      </c>
      <c r="D19" s="102" t="e">
        <f ca="1">SUM(D7:D13)+SUM(D15:D17)</f>
        <v>#REF!</v>
      </c>
      <c r="E19" s="102" t="e">
        <f t="shared" ref="E19:J19" ca="1" si="2">SUM(E7:E13)+SUM(E15:E17)</f>
        <v>#REF!</v>
      </c>
      <c r="F19" s="102" t="e">
        <f t="shared" ca="1" si="2"/>
        <v>#REF!</v>
      </c>
      <c r="G19" s="102" t="e">
        <f t="shared" ca="1" si="2"/>
        <v>#REF!</v>
      </c>
      <c r="H19" s="102" t="e">
        <f t="shared" ca="1" si="2"/>
        <v>#REF!</v>
      </c>
      <c r="I19" s="102" t="e">
        <f t="shared" ca="1" si="2"/>
        <v>#REF!</v>
      </c>
      <c r="J19" s="103" t="e">
        <f t="shared" ca="1" si="2"/>
        <v>#REF!</v>
      </c>
    </row>
    <row r="21" spans="2:10" x14ac:dyDescent="0.25">
      <c r="E21" s="104" t="s">
        <v>219</v>
      </c>
      <c r="F21" s="102" t="e">
        <f ca="1">SUM(D19:I19)</f>
        <v>#REF!</v>
      </c>
    </row>
    <row r="22" spans="2:10" x14ac:dyDescent="0.25">
      <c r="E22" s="104" t="s">
        <v>220</v>
      </c>
      <c r="F22" s="103" t="e">
        <f ca="1">J19</f>
        <v>#REF!</v>
      </c>
    </row>
    <row r="23" spans="2:10" ht="13" x14ac:dyDescent="0.3">
      <c r="E23" s="107" t="s">
        <v>221</v>
      </c>
      <c r="F23" s="105" t="e">
        <f ca="1">F21-F22</f>
        <v>#REF!</v>
      </c>
      <c r="G23" s="106" t="s">
        <v>222</v>
      </c>
    </row>
  </sheetData>
  <sheetProtection algorithmName="SHA-512" hashValue="Yuh9PxEY24YXosoNrlC1FWZB7Q93kBhADr3YJ4dkddR5sWDAhZHZ+kK/oeqwRtIxasUKwgOIoHRrp8gtIITiFA==" saltValue="Iy6acpLeBFv7NntNIP+dI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499984740745262"/>
    <pageSetUpPr fitToPage="1"/>
  </sheetPr>
  <dimension ref="A1:J71"/>
  <sheetViews>
    <sheetView zoomScaleNormal="100" workbookViewId="0">
      <selection activeCell="B3" sqref="B3"/>
    </sheetView>
  </sheetViews>
  <sheetFormatPr defaultColWidth="8.81640625" defaultRowHeight="12.5" x14ac:dyDescent="0.25"/>
  <cols>
    <col min="1" max="1" width="42.453125" customWidth="1"/>
    <col min="2" max="2" width="30.1796875" bestFit="1" customWidth="1"/>
    <col min="3" max="3" width="11.81640625" customWidth="1"/>
    <col min="4" max="4" width="14.453125" bestFit="1" customWidth="1"/>
    <col min="5" max="9" width="12.81640625" customWidth="1"/>
    <col min="10" max="10" width="13.81640625" customWidth="1"/>
  </cols>
  <sheetData>
    <row r="1" spans="1:10" ht="149.25" customHeight="1" x14ac:dyDescent="0.25">
      <c r="A1" s="273" t="s">
        <v>341</v>
      </c>
      <c r="B1" s="274"/>
      <c r="C1" s="274"/>
      <c r="D1" s="274"/>
      <c r="E1" s="274"/>
      <c r="F1" s="274"/>
      <c r="G1" s="274"/>
      <c r="H1" s="274"/>
      <c r="I1" s="274"/>
      <c r="J1" s="274"/>
    </row>
    <row r="2" spans="1:10" ht="15" customHeight="1" x14ac:dyDescent="0.3">
      <c r="A2" s="14" t="s">
        <v>276</v>
      </c>
    </row>
    <row r="3" spans="1:10" ht="16.5" customHeight="1" x14ac:dyDescent="0.3">
      <c r="A3" s="14" t="s">
        <v>277</v>
      </c>
    </row>
    <row r="4" spans="1:10" ht="27.75" customHeight="1" x14ac:dyDescent="0.3">
      <c r="A4" s="271" t="s">
        <v>278</v>
      </c>
      <c r="B4" s="272"/>
      <c r="C4" s="272"/>
      <c r="D4" s="272"/>
      <c r="E4" s="272"/>
      <c r="F4" s="272"/>
      <c r="G4" s="272"/>
      <c r="H4" s="272"/>
    </row>
    <row r="5" spans="1:10" ht="17.25" customHeight="1" x14ac:dyDescent="0.3">
      <c r="A5" s="26" t="s">
        <v>279</v>
      </c>
    </row>
    <row r="6" spans="1:10" ht="17.25" customHeight="1" thickBot="1" x14ac:dyDescent="0.35">
      <c r="A6" s="26"/>
    </row>
    <row r="7" spans="1:10" s="40" customFormat="1" ht="13" x14ac:dyDescent="0.3">
      <c r="A7" s="124" t="s">
        <v>45</v>
      </c>
      <c r="B7" s="125"/>
      <c r="C7" s="125"/>
      <c r="D7" s="125"/>
      <c r="E7" s="125"/>
      <c r="F7" s="125"/>
      <c r="G7" s="125"/>
      <c r="H7" s="125"/>
      <c r="I7" s="125"/>
      <c r="J7" s="126"/>
    </row>
    <row r="8" spans="1:10" s="40" customFormat="1" ht="13" x14ac:dyDescent="0.3">
      <c r="A8" s="127" t="s">
        <v>232</v>
      </c>
      <c r="B8" s="81" t="s">
        <v>218</v>
      </c>
      <c r="C8" s="25"/>
      <c r="D8" s="25"/>
      <c r="E8" s="25"/>
      <c r="F8" s="25"/>
      <c r="G8" s="25"/>
      <c r="H8" s="25"/>
      <c r="I8" s="25"/>
      <c r="J8" s="128"/>
    </row>
    <row r="9" spans="1:10" s="40" customFormat="1" ht="13" x14ac:dyDescent="0.3">
      <c r="A9" s="127" t="s">
        <v>150</v>
      </c>
      <c r="B9" s="81" t="s">
        <v>148</v>
      </c>
      <c r="C9" s="25"/>
      <c r="D9" s="25"/>
      <c r="E9" s="25"/>
      <c r="F9" s="25"/>
      <c r="G9" s="25"/>
      <c r="H9" s="25"/>
      <c r="I9" s="25"/>
      <c r="J9" s="128"/>
    </row>
    <row r="10" spans="1:10" ht="13" thickBot="1" x14ac:dyDescent="0.3">
      <c r="A10" s="141"/>
      <c r="B10" s="141"/>
      <c r="C10" s="148"/>
      <c r="D10" s="149" t="s">
        <v>56</v>
      </c>
      <c r="E10" s="148"/>
      <c r="F10" s="148"/>
      <c r="G10" s="149" t="s">
        <v>56</v>
      </c>
      <c r="H10" s="148"/>
      <c r="I10" s="150"/>
      <c r="J10" s="151"/>
    </row>
    <row r="11" spans="1:10" x14ac:dyDescent="0.25">
      <c r="A11" s="1"/>
      <c r="B11" s="4"/>
      <c r="C11" s="7"/>
      <c r="D11" s="8" t="s">
        <v>324</v>
      </c>
      <c r="E11" s="9"/>
      <c r="F11" s="7"/>
      <c r="G11" s="8" t="s">
        <v>325</v>
      </c>
      <c r="H11" s="9"/>
      <c r="I11" s="269" t="s">
        <v>8</v>
      </c>
      <c r="J11" s="270"/>
    </row>
    <row r="12" spans="1:10" x14ac:dyDescent="0.25">
      <c r="A12" s="10" t="s">
        <v>50</v>
      </c>
      <c r="B12" s="4"/>
      <c r="C12" s="156"/>
      <c r="D12" s="155" t="s">
        <v>185</v>
      </c>
      <c r="E12" s="157"/>
      <c r="F12" s="156"/>
      <c r="G12" s="155" t="s">
        <v>185</v>
      </c>
      <c r="H12" s="157"/>
      <c r="I12" s="16" t="s">
        <v>49</v>
      </c>
      <c r="J12" s="158" t="s">
        <v>24</v>
      </c>
    </row>
    <row r="13" spans="1:10" x14ac:dyDescent="0.25">
      <c r="A13" s="20" t="s">
        <v>231</v>
      </c>
      <c r="B13" s="11" t="s">
        <v>13</v>
      </c>
      <c r="C13" s="12" t="s">
        <v>184</v>
      </c>
      <c r="D13" s="2" t="s">
        <v>14</v>
      </c>
      <c r="E13" s="13" t="s">
        <v>186</v>
      </c>
      <c r="F13" s="12" t="s">
        <v>184</v>
      </c>
      <c r="G13" s="2" t="s">
        <v>14</v>
      </c>
      <c r="H13" s="13" t="s">
        <v>186</v>
      </c>
      <c r="I13" s="12" t="s">
        <v>184</v>
      </c>
      <c r="J13" s="13" t="s">
        <v>186</v>
      </c>
    </row>
    <row r="14" spans="1:10" x14ac:dyDescent="0.25">
      <c r="A14" s="152"/>
      <c r="B14" s="152"/>
      <c r="C14" s="153"/>
      <c r="D14" s="154"/>
      <c r="E14" s="115">
        <f>C14*D14</f>
        <v>0</v>
      </c>
      <c r="F14" s="153"/>
      <c r="G14" s="154"/>
      <c r="H14" s="115">
        <f>F14*G14</f>
        <v>0</v>
      </c>
      <c r="I14" s="15">
        <f>C14+F14</f>
        <v>0</v>
      </c>
      <c r="J14" s="115">
        <f>E14+H14</f>
        <v>0</v>
      </c>
    </row>
    <row r="15" spans="1:10" x14ac:dyDescent="0.25">
      <c r="A15" s="152"/>
      <c r="B15" s="152"/>
      <c r="C15" s="153"/>
      <c r="D15" s="154"/>
      <c r="E15" s="115">
        <f t="shared" ref="E15:E37" si="0">C15*D15</f>
        <v>0</v>
      </c>
      <c r="F15" s="153"/>
      <c r="G15" s="154"/>
      <c r="H15" s="115">
        <f t="shared" ref="H15:H37" si="1">F15*G15</f>
        <v>0</v>
      </c>
      <c r="I15" s="15">
        <f t="shared" ref="I15:I37" si="2">C15+F15</f>
        <v>0</v>
      </c>
      <c r="J15" s="115">
        <f t="shared" ref="J15:J37" si="3">E15+H15</f>
        <v>0</v>
      </c>
    </row>
    <row r="16" spans="1:10" x14ac:dyDescent="0.25">
      <c r="A16" s="152"/>
      <c r="B16" s="152"/>
      <c r="C16" s="153"/>
      <c r="D16" s="154"/>
      <c r="E16" s="115">
        <f t="shared" si="0"/>
        <v>0</v>
      </c>
      <c r="F16" s="153"/>
      <c r="G16" s="154"/>
      <c r="H16" s="115">
        <f t="shared" si="1"/>
        <v>0</v>
      </c>
      <c r="I16" s="15">
        <f t="shared" si="2"/>
        <v>0</v>
      </c>
      <c r="J16" s="115">
        <f t="shared" si="3"/>
        <v>0</v>
      </c>
    </row>
    <row r="17" spans="1:10" x14ac:dyDescent="0.25">
      <c r="A17" s="152"/>
      <c r="B17" s="152"/>
      <c r="C17" s="153"/>
      <c r="D17" s="154"/>
      <c r="E17" s="115">
        <f t="shared" si="0"/>
        <v>0</v>
      </c>
      <c r="F17" s="153"/>
      <c r="G17" s="154"/>
      <c r="H17" s="115">
        <f t="shared" si="1"/>
        <v>0</v>
      </c>
      <c r="I17" s="15">
        <f t="shared" si="2"/>
        <v>0</v>
      </c>
      <c r="J17" s="115">
        <f t="shared" si="3"/>
        <v>0</v>
      </c>
    </row>
    <row r="18" spans="1:10" x14ac:dyDescent="0.25">
      <c r="A18" s="152"/>
      <c r="B18" s="152"/>
      <c r="C18" s="153"/>
      <c r="D18" s="154"/>
      <c r="E18" s="115">
        <f t="shared" si="0"/>
        <v>0</v>
      </c>
      <c r="F18" s="153"/>
      <c r="G18" s="154"/>
      <c r="H18" s="115">
        <f t="shared" si="1"/>
        <v>0</v>
      </c>
      <c r="I18" s="15">
        <f t="shared" si="2"/>
        <v>0</v>
      </c>
      <c r="J18" s="115">
        <f t="shared" si="3"/>
        <v>0</v>
      </c>
    </row>
    <row r="19" spans="1:10" x14ac:dyDescent="0.25">
      <c r="A19" s="152"/>
      <c r="B19" s="152"/>
      <c r="C19" s="153"/>
      <c r="D19" s="154"/>
      <c r="E19" s="115">
        <f t="shared" si="0"/>
        <v>0</v>
      </c>
      <c r="F19" s="153"/>
      <c r="G19" s="154"/>
      <c r="H19" s="115">
        <f t="shared" si="1"/>
        <v>0</v>
      </c>
      <c r="I19" s="15">
        <f t="shared" si="2"/>
        <v>0</v>
      </c>
      <c r="J19" s="115">
        <f t="shared" si="3"/>
        <v>0</v>
      </c>
    </row>
    <row r="20" spans="1:10" x14ac:dyDescent="0.25">
      <c r="A20" s="152"/>
      <c r="B20" s="152"/>
      <c r="C20" s="153"/>
      <c r="D20" s="154"/>
      <c r="E20" s="115">
        <f t="shared" si="0"/>
        <v>0</v>
      </c>
      <c r="F20" s="153"/>
      <c r="G20" s="154"/>
      <c r="H20" s="115">
        <f t="shared" si="1"/>
        <v>0</v>
      </c>
      <c r="I20" s="15">
        <f t="shared" si="2"/>
        <v>0</v>
      </c>
      <c r="J20" s="115">
        <f t="shared" si="3"/>
        <v>0</v>
      </c>
    </row>
    <row r="21" spans="1:10" x14ac:dyDescent="0.25">
      <c r="A21" s="152"/>
      <c r="B21" s="152"/>
      <c r="C21" s="153"/>
      <c r="D21" s="154"/>
      <c r="E21" s="115">
        <f t="shared" si="0"/>
        <v>0</v>
      </c>
      <c r="F21" s="153"/>
      <c r="G21" s="154"/>
      <c r="H21" s="115">
        <f t="shared" si="1"/>
        <v>0</v>
      </c>
      <c r="I21" s="15">
        <f t="shared" si="2"/>
        <v>0</v>
      </c>
      <c r="J21" s="115">
        <f t="shared" si="3"/>
        <v>0</v>
      </c>
    </row>
    <row r="22" spans="1:10" x14ac:dyDescent="0.25">
      <c r="A22" s="152"/>
      <c r="B22" s="152"/>
      <c r="C22" s="153"/>
      <c r="D22" s="154"/>
      <c r="E22" s="115">
        <f t="shared" si="0"/>
        <v>0</v>
      </c>
      <c r="F22" s="153"/>
      <c r="G22" s="154"/>
      <c r="H22" s="115">
        <f t="shared" si="1"/>
        <v>0</v>
      </c>
      <c r="I22" s="15">
        <f t="shared" si="2"/>
        <v>0</v>
      </c>
      <c r="J22" s="115">
        <f t="shared" si="3"/>
        <v>0</v>
      </c>
    </row>
    <row r="23" spans="1:10" x14ac:dyDescent="0.25">
      <c r="A23" s="152"/>
      <c r="B23" s="152"/>
      <c r="C23" s="153"/>
      <c r="D23" s="154"/>
      <c r="E23" s="115">
        <f t="shared" si="0"/>
        <v>0</v>
      </c>
      <c r="F23" s="153"/>
      <c r="G23" s="154"/>
      <c r="H23" s="115">
        <f t="shared" si="1"/>
        <v>0</v>
      </c>
      <c r="I23" s="15">
        <f t="shared" si="2"/>
        <v>0</v>
      </c>
      <c r="J23" s="115">
        <f t="shared" si="3"/>
        <v>0</v>
      </c>
    </row>
    <row r="24" spans="1:10" x14ac:dyDescent="0.25">
      <c r="A24" s="152"/>
      <c r="B24" s="152"/>
      <c r="C24" s="153"/>
      <c r="D24" s="154"/>
      <c r="E24" s="115">
        <f t="shared" si="0"/>
        <v>0</v>
      </c>
      <c r="F24" s="153"/>
      <c r="G24" s="154"/>
      <c r="H24" s="115">
        <f t="shared" si="1"/>
        <v>0</v>
      </c>
      <c r="I24" s="15">
        <f t="shared" si="2"/>
        <v>0</v>
      </c>
      <c r="J24" s="115">
        <f t="shared" si="3"/>
        <v>0</v>
      </c>
    </row>
    <row r="25" spans="1:10" x14ac:dyDescent="0.25">
      <c r="A25" s="152"/>
      <c r="B25" s="152"/>
      <c r="C25" s="153"/>
      <c r="D25" s="154"/>
      <c r="E25" s="115">
        <f t="shared" si="0"/>
        <v>0</v>
      </c>
      <c r="F25" s="153"/>
      <c r="G25" s="154"/>
      <c r="H25" s="115">
        <f t="shared" si="1"/>
        <v>0</v>
      </c>
      <c r="I25" s="15">
        <f t="shared" si="2"/>
        <v>0</v>
      </c>
      <c r="J25" s="115">
        <f t="shared" si="3"/>
        <v>0</v>
      </c>
    </row>
    <row r="26" spans="1:10" x14ac:dyDescent="0.25">
      <c r="A26" s="152"/>
      <c r="B26" s="152"/>
      <c r="C26" s="153"/>
      <c r="D26" s="154"/>
      <c r="E26" s="115">
        <f t="shared" si="0"/>
        <v>0</v>
      </c>
      <c r="F26" s="153"/>
      <c r="G26" s="154"/>
      <c r="H26" s="115">
        <f t="shared" si="1"/>
        <v>0</v>
      </c>
      <c r="I26" s="15">
        <f t="shared" si="2"/>
        <v>0</v>
      </c>
      <c r="J26" s="115">
        <f t="shared" si="3"/>
        <v>0</v>
      </c>
    </row>
    <row r="27" spans="1:10" x14ac:dyDescent="0.25">
      <c r="A27" s="152"/>
      <c r="B27" s="152"/>
      <c r="C27" s="153"/>
      <c r="D27" s="154"/>
      <c r="E27" s="115">
        <f t="shared" si="0"/>
        <v>0</v>
      </c>
      <c r="F27" s="153"/>
      <c r="G27" s="154"/>
      <c r="H27" s="115">
        <f t="shared" si="1"/>
        <v>0</v>
      </c>
      <c r="I27" s="15">
        <f t="shared" si="2"/>
        <v>0</v>
      </c>
      <c r="J27" s="115">
        <f t="shared" si="3"/>
        <v>0</v>
      </c>
    </row>
    <row r="28" spans="1:10" x14ac:dyDescent="0.25">
      <c r="A28" s="152"/>
      <c r="B28" s="152"/>
      <c r="C28" s="153"/>
      <c r="D28" s="154"/>
      <c r="E28" s="115">
        <f t="shared" si="0"/>
        <v>0</v>
      </c>
      <c r="F28" s="153"/>
      <c r="G28" s="154"/>
      <c r="H28" s="115">
        <f t="shared" si="1"/>
        <v>0</v>
      </c>
      <c r="I28" s="15">
        <f t="shared" si="2"/>
        <v>0</v>
      </c>
      <c r="J28" s="115">
        <f t="shared" si="3"/>
        <v>0</v>
      </c>
    </row>
    <row r="29" spans="1:10" x14ac:dyDescent="0.25">
      <c r="A29" s="152"/>
      <c r="B29" s="152"/>
      <c r="C29" s="153"/>
      <c r="D29" s="154"/>
      <c r="E29" s="115">
        <f t="shared" si="0"/>
        <v>0</v>
      </c>
      <c r="F29" s="153"/>
      <c r="G29" s="154"/>
      <c r="H29" s="115">
        <f t="shared" si="1"/>
        <v>0</v>
      </c>
      <c r="I29" s="15">
        <f t="shared" si="2"/>
        <v>0</v>
      </c>
      <c r="J29" s="115">
        <f t="shared" si="3"/>
        <v>0</v>
      </c>
    </row>
    <row r="30" spans="1:10" x14ac:dyDescent="0.25">
      <c r="A30" s="152"/>
      <c r="B30" s="152"/>
      <c r="C30" s="153"/>
      <c r="D30" s="154"/>
      <c r="E30" s="115">
        <f t="shared" si="0"/>
        <v>0</v>
      </c>
      <c r="F30" s="153"/>
      <c r="G30" s="154"/>
      <c r="H30" s="115">
        <f t="shared" si="1"/>
        <v>0</v>
      </c>
      <c r="I30" s="15">
        <f t="shared" si="2"/>
        <v>0</v>
      </c>
      <c r="J30" s="115">
        <f t="shared" si="3"/>
        <v>0</v>
      </c>
    </row>
    <row r="31" spans="1:10" x14ac:dyDescent="0.25">
      <c r="A31" s="152"/>
      <c r="B31" s="152"/>
      <c r="C31" s="153"/>
      <c r="D31" s="154"/>
      <c r="E31" s="115">
        <f t="shared" si="0"/>
        <v>0</v>
      </c>
      <c r="F31" s="153"/>
      <c r="G31" s="154"/>
      <c r="H31" s="115">
        <f t="shared" si="1"/>
        <v>0</v>
      </c>
      <c r="I31" s="15">
        <f t="shared" si="2"/>
        <v>0</v>
      </c>
      <c r="J31" s="115">
        <f t="shared" si="3"/>
        <v>0</v>
      </c>
    </row>
    <row r="32" spans="1:10" x14ac:dyDescent="0.25">
      <c r="A32" s="152"/>
      <c r="B32" s="152"/>
      <c r="C32" s="153"/>
      <c r="D32" s="154"/>
      <c r="E32" s="115">
        <f t="shared" si="0"/>
        <v>0</v>
      </c>
      <c r="F32" s="153"/>
      <c r="G32" s="154"/>
      <c r="H32" s="115">
        <f t="shared" si="1"/>
        <v>0</v>
      </c>
      <c r="I32" s="15">
        <f t="shared" si="2"/>
        <v>0</v>
      </c>
      <c r="J32" s="115">
        <f t="shared" si="3"/>
        <v>0</v>
      </c>
    </row>
    <row r="33" spans="1:10" x14ac:dyDescent="0.25">
      <c r="A33" s="152"/>
      <c r="B33" s="152"/>
      <c r="C33" s="153"/>
      <c r="D33" s="154"/>
      <c r="E33" s="115">
        <f t="shared" si="0"/>
        <v>0</v>
      </c>
      <c r="F33" s="153"/>
      <c r="G33" s="154"/>
      <c r="H33" s="115">
        <f t="shared" si="1"/>
        <v>0</v>
      </c>
      <c r="I33" s="15">
        <f t="shared" si="2"/>
        <v>0</v>
      </c>
      <c r="J33" s="115">
        <f t="shared" si="3"/>
        <v>0</v>
      </c>
    </row>
    <row r="34" spans="1:10" x14ac:dyDescent="0.25">
      <c r="A34" s="152"/>
      <c r="B34" s="152"/>
      <c r="C34" s="153"/>
      <c r="D34" s="154"/>
      <c r="E34" s="115">
        <f t="shared" si="0"/>
        <v>0</v>
      </c>
      <c r="F34" s="153"/>
      <c r="G34" s="154"/>
      <c r="H34" s="115">
        <f t="shared" si="1"/>
        <v>0</v>
      </c>
      <c r="I34" s="15">
        <f t="shared" si="2"/>
        <v>0</v>
      </c>
      <c r="J34" s="115">
        <f t="shared" si="3"/>
        <v>0</v>
      </c>
    </row>
    <row r="35" spans="1:10" x14ac:dyDescent="0.25">
      <c r="A35" s="152"/>
      <c r="B35" s="152"/>
      <c r="C35" s="153"/>
      <c r="D35" s="154"/>
      <c r="E35" s="115">
        <f t="shared" si="0"/>
        <v>0</v>
      </c>
      <c r="F35" s="153"/>
      <c r="G35" s="154"/>
      <c r="H35" s="115">
        <f t="shared" si="1"/>
        <v>0</v>
      </c>
      <c r="I35" s="15">
        <f t="shared" si="2"/>
        <v>0</v>
      </c>
      <c r="J35" s="115">
        <f t="shared" si="3"/>
        <v>0</v>
      </c>
    </row>
    <row r="36" spans="1:10" x14ac:dyDescent="0.25">
      <c r="A36" s="152"/>
      <c r="B36" s="152"/>
      <c r="C36" s="153"/>
      <c r="D36" s="154"/>
      <c r="E36" s="115">
        <f t="shared" si="0"/>
        <v>0</v>
      </c>
      <c r="F36" s="153"/>
      <c r="G36" s="154"/>
      <c r="H36" s="115">
        <f t="shared" si="1"/>
        <v>0</v>
      </c>
      <c r="I36" s="15">
        <f t="shared" si="2"/>
        <v>0</v>
      </c>
      <c r="J36" s="115">
        <f t="shared" si="3"/>
        <v>0</v>
      </c>
    </row>
    <row r="37" spans="1:10" x14ac:dyDescent="0.25">
      <c r="A37" s="152"/>
      <c r="B37" s="152"/>
      <c r="C37" s="153"/>
      <c r="D37" s="154"/>
      <c r="E37" s="115">
        <f t="shared" si="0"/>
        <v>0</v>
      </c>
      <c r="F37" s="153"/>
      <c r="G37" s="154"/>
      <c r="H37" s="115">
        <f t="shared" si="1"/>
        <v>0</v>
      </c>
      <c r="I37" s="15">
        <f t="shared" si="2"/>
        <v>0</v>
      </c>
      <c r="J37" s="115">
        <f t="shared" si="3"/>
        <v>0</v>
      </c>
    </row>
    <row r="38" spans="1:10" x14ac:dyDescent="0.25">
      <c r="A38" s="129" t="s">
        <v>19</v>
      </c>
      <c r="B38" s="130"/>
      <c r="C38" s="131">
        <f>SUM(C14:C37)</f>
        <v>0</v>
      </c>
      <c r="D38" s="132"/>
      <c r="E38" s="133">
        <f>SUM(E14:E37)</f>
        <v>0</v>
      </c>
      <c r="F38" s="131">
        <f>SUM(F14:F37)</f>
        <v>0</v>
      </c>
      <c r="G38" s="132"/>
      <c r="H38" s="133">
        <f>SUM(H14:H37)</f>
        <v>0</v>
      </c>
      <c r="I38" s="134">
        <f>SUM(I14:I37)</f>
        <v>0</v>
      </c>
      <c r="J38" s="133">
        <f>E38+H38</f>
        <v>0</v>
      </c>
    </row>
    <row r="39" spans="1:10" x14ac:dyDescent="0.25">
      <c r="A39" s="10" t="s">
        <v>34</v>
      </c>
      <c r="B39" s="2"/>
      <c r="C39" s="5"/>
      <c r="D39" s="1"/>
      <c r="E39" s="87"/>
      <c r="F39" s="5"/>
      <c r="G39" s="1"/>
      <c r="H39" s="6"/>
      <c r="I39" s="17"/>
      <c r="J39" s="87"/>
    </row>
    <row r="40" spans="1:10" ht="13" x14ac:dyDescent="0.3">
      <c r="A40" s="119" t="s">
        <v>342</v>
      </c>
      <c r="B40" s="114"/>
      <c r="C40" s="5"/>
      <c r="D40" s="1"/>
      <c r="E40" s="120">
        <v>0</v>
      </c>
      <c r="F40" s="5"/>
      <c r="G40" s="1"/>
      <c r="H40" s="120">
        <v>0</v>
      </c>
      <c r="I40" s="17"/>
      <c r="J40" s="115">
        <f>SUM(E40,H40)</f>
        <v>0</v>
      </c>
    </row>
    <row r="41" spans="1:10" ht="13" x14ac:dyDescent="0.3">
      <c r="A41" s="119" t="s">
        <v>343</v>
      </c>
      <c r="B41" s="114"/>
      <c r="C41" s="5"/>
      <c r="D41" s="1"/>
      <c r="E41" s="120">
        <v>0</v>
      </c>
      <c r="F41" s="5"/>
      <c r="G41" s="1"/>
      <c r="H41" s="120">
        <v>0</v>
      </c>
      <c r="I41" s="17"/>
      <c r="J41" s="115">
        <f t="shared" ref="J41:J43" si="4">SUM(E41,H41)</f>
        <v>0</v>
      </c>
    </row>
    <row r="42" spans="1:10" ht="13" x14ac:dyDescent="0.3">
      <c r="A42" s="119" t="s">
        <v>344</v>
      </c>
      <c r="B42" s="114"/>
      <c r="C42" s="5"/>
      <c r="D42" s="1"/>
      <c r="E42" s="120">
        <v>0</v>
      </c>
      <c r="F42" s="5"/>
      <c r="G42" s="1"/>
      <c r="H42" s="120">
        <v>0</v>
      </c>
      <c r="I42" s="17"/>
      <c r="J42" s="115">
        <f t="shared" si="4"/>
        <v>0</v>
      </c>
    </row>
    <row r="43" spans="1:10" ht="23" x14ac:dyDescent="0.3">
      <c r="A43" s="119" t="s">
        <v>345</v>
      </c>
      <c r="B43" s="114"/>
      <c r="C43" s="5"/>
      <c r="D43" s="1"/>
      <c r="E43" s="120">
        <v>0</v>
      </c>
      <c r="F43" s="5"/>
      <c r="G43" s="1"/>
      <c r="H43" s="120">
        <v>0</v>
      </c>
      <c r="I43" s="17"/>
      <c r="J43" s="115">
        <f t="shared" si="4"/>
        <v>0</v>
      </c>
    </row>
    <row r="44" spans="1:10" x14ac:dyDescent="0.25">
      <c r="A44" s="132" t="s">
        <v>38</v>
      </c>
      <c r="B44" s="141"/>
      <c r="C44" s="139"/>
      <c r="D44" s="132"/>
      <c r="E44" s="133">
        <f>SUM(E40:E43)</f>
        <v>0</v>
      </c>
      <c r="F44" s="139"/>
      <c r="G44" s="132"/>
      <c r="H44" s="133">
        <f>SUM(H40:H43)</f>
        <v>0</v>
      </c>
      <c r="I44" s="140"/>
      <c r="J44" s="133">
        <f>E44+H44</f>
        <v>0</v>
      </c>
    </row>
    <row r="45" spans="1:10" x14ac:dyDescent="0.25">
      <c r="A45" s="5" t="s">
        <v>9</v>
      </c>
      <c r="B45" s="52"/>
      <c r="C45" s="91" t="s">
        <v>184</v>
      </c>
      <c r="D45" s="90" t="s">
        <v>14</v>
      </c>
      <c r="E45" s="87"/>
      <c r="F45" s="91" t="s">
        <v>184</v>
      </c>
      <c r="G45" s="90" t="s">
        <v>14</v>
      </c>
      <c r="H45" s="6"/>
      <c r="I45" s="17"/>
      <c r="J45" s="87"/>
    </row>
    <row r="46" spans="1:10" x14ac:dyDescent="0.25">
      <c r="A46" s="132" t="s">
        <v>39</v>
      </c>
      <c r="B46" s="135"/>
      <c r="C46" s="121"/>
      <c r="D46" s="122"/>
      <c r="E46" s="133">
        <f>C46*D46</f>
        <v>0</v>
      </c>
      <c r="F46" s="121"/>
      <c r="G46" s="122"/>
      <c r="H46" s="133">
        <f>F46*G46</f>
        <v>0</v>
      </c>
      <c r="I46" s="140"/>
      <c r="J46" s="133">
        <f>E46+H46</f>
        <v>0</v>
      </c>
    </row>
    <row r="47" spans="1:10" x14ac:dyDescent="0.25">
      <c r="A47" s="10" t="s">
        <v>1</v>
      </c>
      <c r="B47" s="54"/>
      <c r="C47" s="22"/>
      <c r="D47" s="21"/>
      <c r="E47" s="23"/>
      <c r="F47" s="22"/>
      <c r="G47" s="21"/>
      <c r="H47" s="23"/>
      <c r="I47" s="24"/>
      <c r="J47" s="88"/>
    </row>
    <row r="48" spans="1:10" ht="13" x14ac:dyDescent="0.3">
      <c r="A48" s="3" t="s">
        <v>16</v>
      </c>
      <c r="B48" s="116" t="s">
        <v>46</v>
      </c>
      <c r="C48" s="27"/>
      <c r="D48" s="25"/>
      <c r="E48" s="115">
        <f>SUM(Equipment!I4:I6)</f>
        <v>0</v>
      </c>
      <c r="F48" s="27"/>
      <c r="G48" s="25"/>
      <c r="H48" s="115">
        <f>SUM(Equipment!I8)</f>
        <v>0</v>
      </c>
      <c r="I48" s="28"/>
      <c r="J48" s="117">
        <f>E48+H48</f>
        <v>0</v>
      </c>
    </row>
    <row r="49" spans="1:10" ht="13" x14ac:dyDescent="0.3">
      <c r="A49" s="3" t="s">
        <v>17</v>
      </c>
      <c r="B49" s="116" t="s">
        <v>47</v>
      </c>
      <c r="C49" s="27"/>
      <c r="D49" s="25"/>
      <c r="E49" s="115">
        <f>Travel!AC9</f>
        <v>0</v>
      </c>
      <c r="F49" s="27"/>
      <c r="G49" s="25"/>
      <c r="H49" s="115">
        <f>Travel!AC14</f>
        <v>0</v>
      </c>
      <c r="I49" s="28"/>
      <c r="J49" s="117">
        <f>E49+H49</f>
        <v>0</v>
      </c>
    </row>
    <row r="50" spans="1:10" ht="13" x14ac:dyDescent="0.3">
      <c r="A50" s="3" t="s">
        <v>275</v>
      </c>
      <c r="B50" s="53"/>
      <c r="C50" s="27"/>
      <c r="D50" s="25"/>
      <c r="E50" s="120">
        <v>0</v>
      </c>
      <c r="F50" s="27"/>
      <c r="G50" s="25"/>
      <c r="H50" s="120">
        <v>0</v>
      </c>
      <c r="I50" s="28"/>
      <c r="J50" s="117">
        <f>E50+H50</f>
        <v>0</v>
      </c>
    </row>
    <row r="51" spans="1:10" x14ac:dyDescent="0.25">
      <c r="A51" s="132" t="s">
        <v>22</v>
      </c>
      <c r="B51" s="138"/>
      <c r="C51" s="139"/>
      <c r="D51" s="132"/>
      <c r="E51" s="133">
        <f>SUM(E48:E50)</f>
        <v>0</v>
      </c>
      <c r="F51" s="139"/>
      <c r="G51" s="132"/>
      <c r="H51" s="133">
        <f>SUM(H48:H50)</f>
        <v>0</v>
      </c>
      <c r="I51" s="140"/>
      <c r="J51" s="133">
        <f>E51+H51</f>
        <v>0</v>
      </c>
    </row>
    <row r="52" spans="1:10" x14ac:dyDescent="0.25">
      <c r="A52" s="5" t="s">
        <v>280</v>
      </c>
      <c r="B52" s="4"/>
      <c r="C52" s="91" t="s">
        <v>35</v>
      </c>
      <c r="D52" s="90" t="s">
        <v>14</v>
      </c>
      <c r="E52" s="87"/>
      <c r="F52" s="91" t="s">
        <v>35</v>
      </c>
      <c r="G52" s="90" t="s">
        <v>14</v>
      </c>
      <c r="H52" s="6"/>
      <c r="I52" s="17"/>
      <c r="J52" s="87"/>
    </row>
    <row r="53" spans="1:10" x14ac:dyDescent="0.25">
      <c r="A53" s="132" t="s">
        <v>18</v>
      </c>
      <c r="B53" s="138"/>
      <c r="C53" s="121"/>
      <c r="D53" s="122"/>
      <c r="E53" s="133">
        <f>C53*D53</f>
        <v>0</v>
      </c>
      <c r="F53" s="121"/>
      <c r="G53" s="122"/>
      <c r="H53" s="133">
        <f>F53*G53</f>
        <v>0</v>
      </c>
      <c r="I53" s="140"/>
      <c r="J53" s="133">
        <f>E53+H53</f>
        <v>0</v>
      </c>
    </row>
    <row r="54" spans="1:10" s="14" customFormat="1" ht="13" x14ac:dyDescent="0.3">
      <c r="A54" s="139" t="s">
        <v>10</v>
      </c>
      <c r="B54" s="138"/>
      <c r="C54" s="139"/>
      <c r="D54" s="132"/>
      <c r="E54" s="133">
        <f>E38+E44+E46+E51+E53</f>
        <v>0</v>
      </c>
      <c r="F54" s="139"/>
      <c r="G54" s="132"/>
      <c r="H54" s="133">
        <f>H38+H44+H46+H51+H53</f>
        <v>0</v>
      </c>
      <c r="I54" s="140"/>
      <c r="J54" s="133">
        <f>E54+H54</f>
        <v>0</v>
      </c>
    </row>
    <row r="55" spans="1:10" x14ac:dyDescent="0.25">
      <c r="A55" s="5" t="s">
        <v>282</v>
      </c>
      <c r="B55" s="4"/>
      <c r="C55" s="91" t="s">
        <v>35</v>
      </c>
      <c r="D55" s="90" t="s">
        <v>14</v>
      </c>
      <c r="E55" s="87"/>
      <c r="F55" s="91" t="s">
        <v>35</v>
      </c>
      <c r="G55" s="90" t="s">
        <v>14</v>
      </c>
      <c r="H55" s="6"/>
      <c r="I55" s="17"/>
      <c r="J55" s="87"/>
    </row>
    <row r="56" spans="1:10" x14ac:dyDescent="0.25">
      <c r="A56" s="132" t="s">
        <v>23</v>
      </c>
      <c r="B56" s="138"/>
      <c r="C56" s="121"/>
      <c r="D56" s="122"/>
      <c r="E56" s="133">
        <f>C56*D56</f>
        <v>0</v>
      </c>
      <c r="F56" s="121"/>
      <c r="G56" s="122"/>
      <c r="H56" s="133">
        <f>F56*G56</f>
        <v>0</v>
      </c>
      <c r="I56" s="140"/>
      <c r="J56" s="133">
        <f>E56+H56</f>
        <v>0</v>
      </c>
    </row>
    <row r="57" spans="1:10" s="14" customFormat="1" ht="13" x14ac:dyDescent="0.3">
      <c r="A57" s="139" t="s">
        <v>10</v>
      </c>
      <c r="B57" s="138"/>
      <c r="C57" s="139"/>
      <c r="D57" s="132"/>
      <c r="E57" s="133">
        <f>E38+E44+E46+E51+E53+E56</f>
        <v>0</v>
      </c>
      <c r="F57" s="139"/>
      <c r="G57" s="132"/>
      <c r="H57" s="133">
        <f>H38+H44+H46+H51+H53+H56</f>
        <v>0</v>
      </c>
      <c r="I57" s="140"/>
      <c r="J57" s="133">
        <f>E57+H57</f>
        <v>0</v>
      </c>
    </row>
    <row r="58" spans="1:10" x14ac:dyDescent="0.25">
      <c r="A58" s="5" t="s">
        <v>281</v>
      </c>
      <c r="B58" s="4"/>
      <c r="C58" s="91" t="s">
        <v>35</v>
      </c>
      <c r="D58" s="90" t="s">
        <v>14</v>
      </c>
      <c r="E58" s="87"/>
      <c r="F58" s="91" t="s">
        <v>35</v>
      </c>
      <c r="G58" s="90" t="s">
        <v>14</v>
      </c>
      <c r="H58" s="6"/>
      <c r="I58" s="17"/>
      <c r="J58" s="87"/>
    </row>
    <row r="59" spans="1:10" x14ac:dyDescent="0.25">
      <c r="A59" s="132" t="s">
        <v>12</v>
      </c>
      <c r="B59" s="138"/>
      <c r="C59" s="121"/>
      <c r="D59" s="122"/>
      <c r="E59" s="133">
        <f>C59*D59</f>
        <v>0</v>
      </c>
      <c r="F59" s="121"/>
      <c r="G59" s="122"/>
      <c r="H59" s="133">
        <f>F59*G59</f>
        <v>0</v>
      </c>
      <c r="I59" s="140"/>
      <c r="J59" s="133">
        <f>E59+H59</f>
        <v>0</v>
      </c>
    </row>
    <row r="60" spans="1:10" x14ac:dyDescent="0.25">
      <c r="A60" s="139" t="s">
        <v>11</v>
      </c>
      <c r="B60" s="135"/>
      <c r="C60" s="142"/>
      <c r="D60" s="141"/>
      <c r="E60" s="136">
        <f>SUM(E59,E57)</f>
        <v>0</v>
      </c>
      <c r="F60" s="142"/>
      <c r="G60" s="141"/>
      <c r="H60" s="136">
        <f>SUM(H57,H59)</f>
        <v>0</v>
      </c>
      <c r="I60" s="137"/>
      <c r="J60" s="133">
        <f>E60+H60</f>
        <v>0</v>
      </c>
    </row>
    <row r="61" spans="1:10" ht="13" thickBot="1" x14ac:dyDescent="0.3">
      <c r="A61" s="227" t="s">
        <v>326</v>
      </c>
      <c r="B61" s="68" t="s">
        <v>40</v>
      </c>
      <c r="C61" s="89"/>
      <c r="D61" s="19"/>
      <c r="E61" s="123">
        <v>0</v>
      </c>
      <c r="F61" s="89"/>
      <c r="G61" s="19"/>
      <c r="H61" s="123">
        <v>0</v>
      </c>
      <c r="I61" s="18"/>
      <c r="J61" s="118">
        <f>E61+H61</f>
        <v>0</v>
      </c>
    </row>
    <row r="62" spans="1:10" ht="13" thickBot="1" x14ac:dyDescent="0.3">
      <c r="A62" s="143" t="s">
        <v>11</v>
      </c>
      <c r="B62" s="144"/>
      <c r="C62" s="143"/>
      <c r="D62" s="144"/>
      <c r="E62" s="145">
        <f>SUM(E60:E61)</f>
        <v>0</v>
      </c>
      <c r="F62" s="146"/>
      <c r="G62" s="144"/>
      <c r="H62" s="145">
        <f>SUM(H60:H61)</f>
        <v>0</v>
      </c>
      <c r="I62" s="147"/>
      <c r="J62" s="145">
        <f>E62+H62</f>
        <v>0</v>
      </c>
    </row>
    <row r="63" spans="1:10" x14ac:dyDescent="0.25">
      <c r="E63" s="51"/>
    </row>
    <row r="66" spans="1:4" ht="15.5" x14ac:dyDescent="0.25">
      <c r="A66" s="268"/>
      <c r="B66" s="268"/>
      <c r="C66" s="268"/>
      <c r="D66" s="268"/>
    </row>
    <row r="67" spans="1:4" ht="15.5" x14ac:dyDescent="0.25">
      <c r="A67" s="268"/>
      <c r="B67" s="268"/>
      <c r="C67" s="268"/>
      <c r="D67" s="268"/>
    </row>
    <row r="68" spans="1:4" ht="15.5" x14ac:dyDescent="0.25">
      <c r="A68" s="62"/>
    </row>
    <row r="69" spans="1:4" ht="15.5" x14ac:dyDescent="0.25">
      <c r="A69" s="62"/>
    </row>
    <row r="70" spans="1:4" ht="13" x14ac:dyDescent="0.25">
      <c r="A70" s="63"/>
    </row>
    <row r="71" spans="1:4" ht="15.5" x14ac:dyDescent="0.25">
      <c r="A71" s="62"/>
      <c r="B71" s="62"/>
    </row>
  </sheetData>
  <mergeCells count="5">
    <mergeCell ref="A66:D66"/>
    <mergeCell ref="A67:D67"/>
    <mergeCell ref="I11:J11"/>
    <mergeCell ref="A4:H4"/>
    <mergeCell ref="A1:J1"/>
  </mergeCells>
  <phoneticPr fontId="22" type="noConversion"/>
  <pageMargins left="0.25" right="0.25" top="0.75" bottom="0.75" header="0.3" footer="0.3"/>
  <pageSetup scale="39" fitToHeight="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P50"/>
  <sheetViews>
    <sheetView workbookViewId="0">
      <selection activeCell="B11" sqref="B11:M11"/>
    </sheetView>
  </sheetViews>
  <sheetFormatPr defaultColWidth="8.81640625" defaultRowHeight="12.5" x14ac:dyDescent="0.25"/>
  <cols>
    <col min="1" max="1" width="11.81640625" customWidth="1"/>
    <col min="2" max="2" width="20.453125" customWidth="1"/>
    <col min="3" max="3" width="19.1796875" customWidth="1"/>
    <col min="4" max="4" width="20.1796875" customWidth="1"/>
    <col min="5" max="5" width="19.81640625" customWidth="1"/>
    <col min="6" max="6" width="7.1796875" customWidth="1"/>
    <col min="8" max="8" width="11.81640625" customWidth="1"/>
    <col min="9" max="9" width="11.453125" customWidth="1"/>
    <col min="11" max="11" width="10" customWidth="1"/>
    <col min="12" max="13" width="16" customWidth="1"/>
    <col min="14" max="14" width="0" hidden="1" customWidth="1"/>
  </cols>
  <sheetData>
    <row r="1" spans="1:15" ht="15.5" x14ac:dyDescent="0.35">
      <c r="A1" s="69" t="s">
        <v>60</v>
      </c>
      <c r="B1" s="41"/>
      <c r="C1" s="55" t="s">
        <v>218</v>
      </c>
      <c r="D1" s="36"/>
      <c r="E1" s="36"/>
      <c r="F1" s="36"/>
      <c r="G1" s="36"/>
      <c r="H1" s="36"/>
      <c r="I1" s="36"/>
      <c r="J1" s="36"/>
      <c r="K1" s="36"/>
      <c r="L1" s="36"/>
      <c r="M1" s="36"/>
    </row>
    <row r="2" spans="1:15" ht="18.5" x14ac:dyDescent="0.45">
      <c r="A2" s="31"/>
      <c r="B2" s="30"/>
      <c r="C2" s="30"/>
      <c r="D2" s="30"/>
      <c r="E2" s="30"/>
      <c r="F2" s="30"/>
      <c r="G2" s="30"/>
      <c r="H2" s="30"/>
      <c r="I2" s="30"/>
      <c r="J2" s="30"/>
      <c r="K2" s="30"/>
      <c r="L2" s="30"/>
      <c r="M2" s="30"/>
    </row>
    <row r="3" spans="1:15" ht="108.5" x14ac:dyDescent="0.25">
      <c r="A3" s="47" t="s">
        <v>57</v>
      </c>
      <c r="B3" s="46" t="s">
        <v>31</v>
      </c>
      <c r="C3" s="46" t="s">
        <v>29</v>
      </c>
      <c r="D3" s="46" t="s">
        <v>30</v>
      </c>
      <c r="E3" s="46" t="s">
        <v>58</v>
      </c>
      <c r="F3" s="46" t="s">
        <v>0</v>
      </c>
      <c r="G3" s="46" t="s">
        <v>4</v>
      </c>
      <c r="H3" s="46" t="s">
        <v>2</v>
      </c>
      <c r="I3" s="56" t="s">
        <v>5</v>
      </c>
      <c r="J3" s="46" t="s">
        <v>3</v>
      </c>
      <c r="K3" s="46" t="s">
        <v>7</v>
      </c>
      <c r="L3" s="46" t="s">
        <v>59</v>
      </c>
      <c r="M3" s="46" t="s">
        <v>33</v>
      </c>
    </row>
    <row r="4" spans="1:15" ht="15.5" x14ac:dyDescent="0.25">
      <c r="A4" s="44" t="s">
        <v>35</v>
      </c>
      <c r="B4" s="42"/>
      <c r="C4" s="42"/>
      <c r="D4" s="37"/>
      <c r="E4" s="42"/>
      <c r="F4" s="37"/>
      <c r="G4" s="37"/>
      <c r="H4" s="48"/>
      <c r="I4" s="43">
        <f>F4*H4</f>
        <v>0</v>
      </c>
      <c r="J4" s="37"/>
      <c r="K4" s="42"/>
      <c r="L4" s="37"/>
      <c r="M4" s="37"/>
      <c r="N4" s="50" t="s">
        <v>43</v>
      </c>
    </row>
    <row r="5" spans="1:15" ht="15.5" x14ac:dyDescent="0.25">
      <c r="A5" s="37"/>
      <c r="B5" s="42"/>
      <c r="C5" s="42"/>
      <c r="D5" s="37"/>
      <c r="E5" s="42"/>
      <c r="F5" s="37"/>
      <c r="G5" s="37"/>
      <c r="H5" s="48"/>
      <c r="I5" s="43">
        <f t="shared" ref="I5:I8" si="0">F5*H5</f>
        <v>0</v>
      </c>
      <c r="J5" s="37"/>
      <c r="K5" s="42"/>
      <c r="L5" s="37"/>
      <c r="M5" s="37"/>
      <c r="N5" s="50" t="s">
        <v>44</v>
      </c>
    </row>
    <row r="6" spans="1:15" ht="15.5" x14ac:dyDescent="0.25">
      <c r="A6" s="37"/>
      <c r="B6" s="42"/>
      <c r="C6" s="42"/>
      <c r="D6" s="37"/>
      <c r="E6" s="42"/>
      <c r="F6" s="37"/>
      <c r="G6" s="37"/>
      <c r="H6" s="43"/>
      <c r="I6" s="43">
        <f t="shared" si="0"/>
        <v>0</v>
      </c>
      <c r="J6" s="37"/>
      <c r="K6" s="42"/>
      <c r="L6" s="37"/>
      <c r="M6" s="37"/>
    </row>
    <row r="7" spans="1:15" ht="15.5" x14ac:dyDescent="0.25">
      <c r="A7" s="44" t="s">
        <v>36</v>
      </c>
      <c r="B7" s="42"/>
      <c r="C7" s="42"/>
      <c r="D7" s="37"/>
      <c r="E7" s="42"/>
      <c r="F7" s="37"/>
      <c r="G7" s="37"/>
      <c r="H7" s="43"/>
      <c r="I7" s="43"/>
      <c r="J7" s="37"/>
      <c r="K7" s="42"/>
      <c r="L7" s="37"/>
      <c r="M7" s="37"/>
    </row>
    <row r="8" spans="1:15" ht="15.5" x14ac:dyDescent="0.25">
      <c r="A8" s="37"/>
      <c r="B8" s="42"/>
      <c r="C8" s="42"/>
      <c r="D8" s="37"/>
      <c r="E8" s="42"/>
      <c r="F8" s="37"/>
      <c r="G8" s="37"/>
      <c r="H8" s="43"/>
      <c r="I8" s="43">
        <f t="shared" si="0"/>
        <v>0</v>
      </c>
      <c r="J8" s="37"/>
      <c r="K8" s="42"/>
      <c r="L8" s="37"/>
      <c r="M8" s="37"/>
    </row>
    <row r="9" spans="1:15" ht="15.5" x14ac:dyDescent="0.25">
      <c r="A9" s="39"/>
      <c r="B9" s="39"/>
      <c r="C9" s="39"/>
      <c r="D9" s="39"/>
      <c r="E9" s="39"/>
      <c r="F9" s="39"/>
      <c r="H9" s="45" t="s">
        <v>41</v>
      </c>
      <c r="I9" s="57">
        <f>SUM(I4:I8)</f>
        <v>0</v>
      </c>
      <c r="J9" s="39"/>
      <c r="K9" s="39"/>
      <c r="L9" s="39"/>
      <c r="M9" s="39"/>
    </row>
    <row r="10" spans="1:15" x14ac:dyDescent="0.25">
      <c r="F10" s="38"/>
      <c r="G10" s="38"/>
      <c r="H10" s="38"/>
    </row>
    <row r="11" spans="1:15" ht="183" customHeight="1" x14ac:dyDescent="0.25">
      <c r="A11" s="65" t="s">
        <v>48</v>
      </c>
      <c r="B11" s="275" t="s">
        <v>189</v>
      </c>
      <c r="C11" s="276"/>
      <c r="D11" s="276"/>
      <c r="E11" s="276"/>
      <c r="F11" s="276"/>
      <c r="G11" s="276"/>
      <c r="H11" s="276"/>
      <c r="I11" s="276"/>
      <c r="J11" s="276"/>
      <c r="K11" s="276"/>
      <c r="L11" s="276"/>
      <c r="M11" s="276"/>
    </row>
    <row r="12" spans="1:15" ht="15.5" x14ac:dyDescent="0.25">
      <c r="F12" s="38"/>
      <c r="G12" s="38"/>
      <c r="H12" s="38"/>
      <c r="O12" s="62"/>
    </row>
    <row r="13" spans="1:15" ht="15.75" customHeight="1" x14ac:dyDescent="0.3">
      <c r="A13" s="60" t="s">
        <v>25</v>
      </c>
      <c r="B13" s="277" t="s">
        <v>55</v>
      </c>
      <c r="C13" s="277"/>
      <c r="D13" s="277"/>
      <c r="E13" s="277"/>
      <c r="F13" s="277"/>
      <c r="G13" s="277"/>
      <c r="H13" s="277"/>
      <c r="I13" s="277"/>
      <c r="J13" s="277"/>
      <c r="K13" s="277"/>
      <c r="L13" s="277"/>
      <c r="M13" s="277"/>
      <c r="N13" s="32"/>
      <c r="O13" s="61"/>
    </row>
    <row r="14" spans="1:15" ht="37.5" customHeight="1" x14ac:dyDescent="0.25">
      <c r="B14" s="277"/>
      <c r="C14" s="277"/>
      <c r="D14" s="277"/>
      <c r="E14" s="277"/>
      <c r="F14" s="277"/>
      <c r="G14" s="277"/>
      <c r="H14" s="277"/>
      <c r="I14" s="277"/>
      <c r="J14" s="277"/>
      <c r="K14" s="277"/>
      <c r="L14" s="277"/>
      <c r="M14" s="277"/>
      <c r="N14" s="32"/>
      <c r="O14" s="64"/>
    </row>
    <row r="15" spans="1:15" ht="14.25" customHeight="1" x14ac:dyDescent="0.35">
      <c r="B15" s="33"/>
      <c r="C15" s="33"/>
      <c r="D15" s="33"/>
      <c r="E15" s="33"/>
      <c r="F15" s="33"/>
      <c r="G15" s="33"/>
      <c r="H15" s="33"/>
      <c r="I15" s="33"/>
      <c r="J15" s="33"/>
      <c r="K15" s="33"/>
      <c r="L15" s="33"/>
      <c r="M15" s="32"/>
      <c r="N15" s="32"/>
      <c r="O15" s="61"/>
    </row>
    <row r="16" spans="1:15" ht="15.5" x14ac:dyDescent="0.35">
      <c r="A16" s="66" t="s">
        <v>26</v>
      </c>
      <c r="B16" s="279" t="s">
        <v>51</v>
      </c>
      <c r="C16" s="279"/>
      <c r="D16" s="279"/>
      <c r="E16" s="279"/>
      <c r="F16" s="279"/>
      <c r="G16" s="279"/>
      <c r="H16" s="279"/>
      <c r="I16" s="279"/>
      <c r="J16" s="279"/>
      <c r="K16" s="67"/>
      <c r="L16" s="67"/>
      <c r="M16" s="67"/>
      <c r="N16" s="67"/>
      <c r="O16" s="67"/>
    </row>
    <row r="17" spans="1:16" ht="15.5" x14ac:dyDescent="0.35">
      <c r="A17" s="29"/>
      <c r="B17" s="29"/>
      <c r="C17" s="29"/>
      <c r="D17" s="29"/>
      <c r="E17" s="29"/>
      <c r="F17" s="29"/>
      <c r="G17" s="29"/>
      <c r="H17" s="29"/>
      <c r="I17" s="29"/>
      <c r="J17" s="29"/>
      <c r="K17" s="29"/>
      <c r="L17" s="29"/>
      <c r="M17" s="29"/>
      <c r="N17" s="29"/>
      <c r="O17" s="61"/>
    </row>
    <row r="18" spans="1:16" ht="15.5" x14ac:dyDescent="0.35">
      <c r="A18" s="14" t="s">
        <v>27</v>
      </c>
      <c r="B18" s="279" t="s">
        <v>32</v>
      </c>
      <c r="C18" s="279"/>
      <c r="D18" s="279"/>
      <c r="E18" s="279"/>
      <c r="F18" s="279"/>
      <c r="G18" s="279"/>
      <c r="H18" s="279"/>
      <c r="I18" s="279"/>
      <c r="J18" s="279"/>
      <c r="K18" s="279"/>
      <c r="L18" s="29"/>
      <c r="M18" s="29"/>
      <c r="N18" s="29"/>
      <c r="O18" s="64"/>
    </row>
    <row r="19" spans="1:16" ht="15.75" customHeight="1" x14ac:dyDescent="0.35">
      <c r="A19" s="14"/>
      <c r="B19" s="271" t="s">
        <v>52</v>
      </c>
      <c r="C19" s="271"/>
      <c r="D19" s="271"/>
      <c r="E19" s="271"/>
      <c r="F19" s="271"/>
      <c r="G19" s="271"/>
      <c r="H19" s="271"/>
      <c r="I19" s="271"/>
      <c r="J19" s="271"/>
      <c r="K19" s="271"/>
      <c r="L19" s="271"/>
      <c r="M19" s="271"/>
      <c r="N19" s="29"/>
    </row>
    <row r="20" spans="1:16" ht="24.75" customHeight="1" x14ac:dyDescent="0.35">
      <c r="A20" s="14"/>
      <c r="B20" s="271"/>
      <c r="C20" s="271"/>
      <c r="D20" s="271"/>
      <c r="E20" s="271"/>
      <c r="F20" s="271"/>
      <c r="G20" s="271"/>
      <c r="H20" s="271"/>
      <c r="I20" s="271"/>
      <c r="J20" s="271"/>
      <c r="K20" s="271"/>
      <c r="L20" s="271"/>
      <c r="M20" s="271"/>
      <c r="N20" s="29"/>
    </row>
    <row r="21" spans="1:16" ht="15.75" customHeight="1" x14ac:dyDescent="0.35">
      <c r="A21" s="14"/>
      <c r="B21" s="58"/>
      <c r="C21" s="58"/>
      <c r="D21" s="58"/>
      <c r="E21" s="58"/>
      <c r="F21" s="58"/>
      <c r="G21" s="58"/>
      <c r="H21" s="58"/>
      <c r="I21" s="58"/>
      <c r="J21" s="58"/>
      <c r="K21" s="58"/>
      <c r="L21" s="33"/>
      <c r="M21" s="29"/>
      <c r="N21" s="29"/>
    </row>
    <row r="22" spans="1:16" ht="15.5" x14ac:dyDescent="0.35">
      <c r="A22" s="14"/>
      <c r="B22" s="271" t="s">
        <v>53</v>
      </c>
      <c r="C22" s="271"/>
      <c r="D22" s="271"/>
      <c r="E22" s="271"/>
      <c r="F22" s="271"/>
      <c r="G22" s="271"/>
      <c r="H22" s="271"/>
      <c r="I22" s="271"/>
      <c r="J22" s="271"/>
      <c r="K22" s="271"/>
      <c r="L22" s="271"/>
      <c r="M22" s="271"/>
      <c r="N22" s="29"/>
    </row>
    <row r="23" spans="1:16" ht="15.5" x14ac:dyDescent="0.35">
      <c r="A23" s="14"/>
      <c r="B23" s="271"/>
      <c r="C23" s="271"/>
      <c r="D23" s="271"/>
      <c r="E23" s="271"/>
      <c r="F23" s="271"/>
      <c r="G23" s="271"/>
      <c r="H23" s="271"/>
      <c r="I23" s="271"/>
      <c r="J23" s="271"/>
      <c r="K23" s="271"/>
      <c r="L23" s="271"/>
      <c r="M23" s="271"/>
      <c r="N23" s="29"/>
    </row>
    <row r="24" spans="1:16" ht="8.25" customHeight="1" x14ac:dyDescent="0.35">
      <c r="A24" s="14"/>
      <c r="B24" s="271"/>
      <c r="C24" s="271"/>
      <c r="D24" s="271"/>
      <c r="E24" s="271"/>
      <c r="F24" s="271"/>
      <c r="G24" s="271"/>
      <c r="H24" s="271"/>
      <c r="I24" s="271"/>
      <c r="J24" s="271"/>
      <c r="K24" s="271"/>
      <c r="L24" s="271"/>
      <c r="M24" s="271"/>
      <c r="N24" s="29"/>
    </row>
    <row r="25" spans="1:16" ht="15.5" x14ac:dyDescent="0.35">
      <c r="A25" s="29"/>
      <c r="B25" s="33"/>
      <c r="C25" s="33"/>
      <c r="D25" s="33"/>
      <c r="E25" s="33"/>
      <c r="F25" s="33"/>
      <c r="G25" s="33"/>
      <c r="H25" s="33"/>
      <c r="I25" s="33"/>
      <c r="J25" s="33"/>
      <c r="K25" s="33"/>
      <c r="L25" s="33"/>
      <c r="M25" s="29"/>
      <c r="N25" s="29"/>
    </row>
    <row r="26" spans="1:16" ht="15.5" x14ac:dyDescent="0.35">
      <c r="A26" s="29"/>
      <c r="B26" s="277" t="s">
        <v>54</v>
      </c>
      <c r="C26" s="277"/>
      <c r="D26" s="277"/>
      <c r="E26" s="277"/>
      <c r="F26" s="277"/>
      <c r="G26" s="277"/>
      <c r="H26" s="277"/>
      <c r="I26" s="277"/>
      <c r="J26" s="277"/>
      <c r="K26" s="277"/>
      <c r="L26" s="277"/>
      <c r="M26" s="277"/>
      <c r="N26" s="29"/>
    </row>
    <row r="27" spans="1:16" ht="12.75" customHeight="1" x14ac:dyDescent="0.35">
      <c r="A27" s="29"/>
      <c r="B27" s="277"/>
      <c r="C27" s="277"/>
      <c r="D27" s="277"/>
      <c r="E27" s="277"/>
      <c r="F27" s="277"/>
      <c r="G27" s="277"/>
      <c r="H27" s="277"/>
      <c r="I27" s="277"/>
      <c r="J27" s="277"/>
      <c r="K27" s="277"/>
      <c r="L27" s="277"/>
      <c r="M27" s="277"/>
      <c r="N27" s="29"/>
    </row>
    <row r="28" spans="1:16" ht="15.5" x14ac:dyDescent="0.35">
      <c r="A28" s="29"/>
      <c r="B28" s="33"/>
      <c r="C28" s="33"/>
      <c r="D28" s="33"/>
      <c r="E28" s="33"/>
      <c r="F28" s="33"/>
      <c r="G28" s="33"/>
      <c r="H28" s="33"/>
      <c r="I28" s="33"/>
      <c r="J28" s="33"/>
      <c r="K28" s="29"/>
      <c r="L28" s="29"/>
      <c r="M28" s="29"/>
      <c r="N28" s="29"/>
    </row>
    <row r="29" spans="1:16" ht="32.25" customHeight="1" x14ac:dyDescent="0.35">
      <c r="A29" s="59" t="s">
        <v>28</v>
      </c>
      <c r="B29" s="278" t="s">
        <v>188</v>
      </c>
      <c r="C29" s="278"/>
      <c r="D29" s="278"/>
      <c r="E29" s="278"/>
      <c r="F29" s="278"/>
      <c r="G29" s="278"/>
      <c r="H29" s="278"/>
      <c r="I29" s="278"/>
      <c r="J29" s="278"/>
      <c r="K29" s="278"/>
      <c r="L29" s="278"/>
      <c r="M29" s="278"/>
      <c r="N29" s="29"/>
      <c r="O29" s="29"/>
      <c r="P29" s="29"/>
    </row>
    <row r="30" spans="1:16" ht="15.5" x14ac:dyDescent="0.25">
      <c r="B30" s="62"/>
    </row>
    <row r="31" spans="1:16" ht="15.5" x14ac:dyDescent="0.3">
      <c r="A31" s="34"/>
      <c r="B31" s="62"/>
    </row>
    <row r="32" spans="1:16" ht="15.5" x14ac:dyDescent="0.25">
      <c r="B32" s="62"/>
    </row>
    <row r="33" spans="1:2" ht="15.5" x14ac:dyDescent="0.3">
      <c r="A33" s="34"/>
      <c r="B33" s="62"/>
    </row>
    <row r="34" spans="1:2" ht="15.5" x14ac:dyDescent="0.25">
      <c r="B34" s="62"/>
    </row>
    <row r="35" spans="1:2" ht="15.5" x14ac:dyDescent="0.3">
      <c r="A35" s="34"/>
      <c r="B35" s="62"/>
    </row>
    <row r="36" spans="1:2" ht="15.5" x14ac:dyDescent="0.25">
      <c r="B36" s="62"/>
    </row>
    <row r="37" spans="1:2" ht="15.5" x14ac:dyDescent="0.3">
      <c r="A37" s="35"/>
      <c r="B37" s="62"/>
    </row>
    <row r="38" spans="1:2" ht="15.5" x14ac:dyDescent="0.25">
      <c r="B38" s="62"/>
    </row>
    <row r="39" spans="1:2" ht="13" x14ac:dyDescent="0.3">
      <c r="A39" s="35"/>
    </row>
    <row r="41" spans="1:2" ht="13" x14ac:dyDescent="0.3">
      <c r="A41" s="35"/>
    </row>
    <row r="43" spans="1:2" ht="13" x14ac:dyDescent="0.3">
      <c r="A43" s="35"/>
    </row>
    <row r="45" spans="1:2" ht="13" x14ac:dyDescent="0.3">
      <c r="A45" s="34"/>
    </row>
    <row r="47" spans="1:2" ht="13" x14ac:dyDescent="0.3">
      <c r="A47" s="34"/>
    </row>
    <row r="50" spans="1:1" ht="13" x14ac:dyDescent="0.3">
      <c r="A50" s="34"/>
    </row>
  </sheetData>
  <mergeCells count="8">
    <mergeCell ref="B11:M11"/>
    <mergeCell ref="B26:M27"/>
    <mergeCell ref="B29:M29"/>
    <mergeCell ref="B18:K18"/>
    <mergeCell ref="B13:M14"/>
    <mergeCell ref="B19:M20"/>
    <mergeCell ref="B22:M24"/>
    <mergeCell ref="B16:J16"/>
  </mergeCells>
  <phoneticPr fontId="3" type="noConversion"/>
  <dataValidations count="1">
    <dataValidation type="list" showInputMessage="1" showErrorMessage="1" sqref="L4:L8" xr:uid="{00000000-0002-0000-1100-000000000000}">
      <formula1>$N$4:$N$5</formula1>
    </dataValidation>
  </dataValidations>
  <pageMargins left="0.75" right="0.75" top="1" bottom="1" header="0.5" footer="0.5"/>
  <pageSetup scale="67"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C5EA-C6D1-42BB-93B7-0E6E7E51A710}">
  <sheetPr>
    <pageSetUpPr fitToPage="1"/>
  </sheetPr>
  <dimension ref="A1:AC35"/>
  <sheetViews>
    <sheetView zoomScaleNormal="100" workbookViewId="0">
      <selection activeCell="C1" sqref="C1"/>
    </sheetView>
  </sheetViews>
  <sheetFormatPr defaultColWidth="8.81640625" defaultRowHeight="12.5" x14ac:dyDescent="0.25"/>
  <cols>
    <col min="1" max="1" width="14.54296875" bestFit="1" customWidth="1"/>
    <col min="2" max="2" width="19.54296875" customWidth="1"/>
    <col min="3" max="3" width="11.54296875" customWidth="1"/>
    <col min="4" max="4" width="10.81640625" customWidth="1"/>
    <col min="10" max="10" width="9.54296875" customWidth="1"/>
    <col min="11" max="11" width="8.54296875" customWidth="1"/>
    <col min="12" max="12" width="11.1796875" bestFit="1" customWidth="1"/>
    <col min="13" max="13" width="9.1796875" bestFit="1" customWidth="1"/>
    <col min="14" max="14" width="12.1796875" customWidth="1"/>
    <col min="16" max="16" width="9.81640625" bestFit="1" customWidth="1"/>
    <col min="17" max="17" width="9.1796875" bestFit="1" customWidth="1"/>
    <col min="18" max="18" width="14.453125" customWidth="1"/>
    <col min="19" max="19" width="9.81640625" bestFit="1" customWidth="1"/>
    <col min="21" max="21" width="9.54296875" bestFit="1" customWidth="1"/>
    <col min="23" max="23" width="10.1796875" customWidth="1"/>
    <col min="24" max="24" width="8.54296875" customWidth="1"/>
    <col min="25" max="25" width="9.1796875" customWidth="1"/>
    <col min="26" max="26" width="11.1796875" customWidth="1"/>
    <col min="27" max="27" width="9.54296875" bestFit="1" customWidth="1"/>
  </cols>
  <sheetData>
    <row r="1" spans="1:29" s="162" customFormat="1" ht="15.5" x14ac:dyDescent="0.35">
      <c r="A1" s="159" t="s">
        <v>283</v>
      </c>
      <c r="B1" s="160" t="s">
        <v>284</v>
      </c>
      <c r="C1" s="55" t="s">
        <v>218</v>
      </c>
      <c r="D1" s="161"/>
      <c r="E1" s="161"/>
      <c r="F1" s="161"/>
      <c r="G1" s="161"/>
      <c r="H1" s="161"/>
      <c r="I1" s="161"/>
      <c r="J1" s="161"/>
      <c r="K1" s="161"/>
      <c r="L1" s="161"/>
      <c r="M1" s="161"/>
      <c r="N1" s="161"/>
      <c r="O1" s="161"/>
      <c r="P1" s="161"/>
      <c r="Q1" s="161"/>
      <c r="R1" s="161"/>
      <c r="S1" s="161"/>
    </row>
    <row r="2" spans="1:29" s="163" customFormat="1" ht="15.5" x14ac:dyDescent="0.35">
      <c r="C2" s="164"/>
      <c r="D2" s="164"/>
      <c r="E2" s="164"/>
      <c r="F2" s="164"/>
      <c r="G2" s="164"/>
      <c r="H2" s="164"/>
      <c r="I2" s="164"/>
      <c r="J2" s="164"/>
      <c r="K2" s="164"/>
      <c r="L2" s="165"/>
      <c r="M2" s="165"/>
    </row>
    <row r="3" spans="1:29" s="166" customFormat="1" ht="15" thickBot="1" x14ac:dyDescent="0.4">
      <c r="C3" s="166" t="s">
        <v>285</v>
      </c>
    </row>
    <row r="4" spans="1:29" s="177" customFormat="1" ht="87.5" thickBot="1" x14ac:dyDescent="0.4">
      <c r="A4" s="167" t="s">
        <v>286</v>
      </c>
      <c r="B4" s="168" t="s">
        <v>287</v>
      </c>
      <c r="C4" s="167" t="s">
        <v>288</v>
      </c>
      <c r="D4" s="167" t="s">
        <v>289</v>
      </c>
      <c r="E4" s="167" t="s">
        <v>290</v>
      </c>
      <c r="F4" s="167" t="s">
        <v>291</v>
      </c>
      <c r="G4" s="169" t="s">
        <v>292</v>
      </c>
      <c r="H4" s="167" t="s">
        <v>293</v>
      </c>
      <c r="I4" s="167" t="s">
        <v>294</v>
      </c>
      <c r="J4" s="167" t="s">
        <v>295</v>
      </c>
      <c r="K4" s="170" t="s">
        <v>296</v>
      </c>
      <c r="L4" s="171" t="s">
        <v>297</v>
      </c>
      <c r="M4" s="170" t="s">
        <v>298</v>
      </c>
      <c r="N4" s="171" t="s">
        <v>299</v>
      </c>
      <c r="O4" s="170" t="s">
        <v>300</v>
      </c>
      <c r="P4" s="167" t="s">
        <v>301</v>
      </c>
      <c r="Q4" s="167" t="s">
        <v>302</v>
      </c>
      <c r="R4" s="171" t="s">
        <v>303</v>
      </c>
      <c r="S4" s="170" t="s">
        <v>304</v>
      </c>
      <c r="T4" s="167" t="s">
        <v>305</v>
      </c>
      <c r="U4" s="171" t="s">
        <v>306</v>
      </c>
      <c r="V4" s="170" t="s">
        <v>307</v>
      </c>
      <c r="W4" s="172" t="s">
        <v>308</v>
      </c>
      <c r="X4" s="172" t="s">
        <v>309</v>
      </c>
      <c r="Y4" s="173" t="s">
        <v>310</v>
      </c>
      <c r="Z4" s="170" t="s">
        <v>311</v>
      </c>
      <c r="AA4" s="174" t="s">
        <v>312</v>
      </c>
      <c r="AB4" s="175" t="s">
        <v>313</v>
      </c>
      <c r="AC4" s="176" t="s">
        <v>314</v>
      </c>
    </row>
    <row r="5" spans="1:29" s="177" customFormat="1" ht="14.5" x14ac:dyDescent="0.35">
      <c r="A5" s="178"/>
      <c r="B5" s="178"/>
      <c r="C5" s="178"/>
      <c r="D5" s="178"/>
      <c r="E5" s="179"/>
      <c r="F5" s="179"/>
      <c r="G5" s="180"/>
      <c r="H5" s="181">
        <f t="shared" ref="H5:H8" si="0">IF((F5&gt;0),F5-1,0)</f>
        <v>0</v>
      </c>
      <c r="I5" s="181">
        <f t="shared" ref="I5:I13" si="1">IF(F5&gt;2,F5-2,0)</f>
        <v>0</v>
      </c>
      <c r="J5" s="181">
        <f t="shared" ref="J5:J13" si="2">IF(F5&lt;=2,F5,F5-I5)</f>
        <v>0</v>
      </c>
      <c r="K5" s="182"/>
      <c r="L5" s="183">
        <f t="shared" ref="L5:L13" si="3">+K5*E5</f>
        <v>0</v>
      </c>
      <c r="M5" s="182"/>
      <c r="N5" s="183">
        <f t="shared" ref="N5:N13" si="4">M5*E5*H5</f>
        <v>0</v>
      </c>
      <c r="O5" s="182"/>
      <c r="P5" s="184">
        <f t="shared" ref="P5:P8" si="5">+O5*E5*I5</f>
        <v>0</v>
      </c>
      <c r="Q5" s="184">
        <f t="shared" ref="Q5:Q8" si="6">(+O5*E5*J5)*0.75</f>
        <v>0</v>
      </c>
      <c r="R5" s="185">
        <f t="shared" ref="R5:R13" si="7">SUM(P5:Q5)</f>
        <v>0</v>
      </c>
      <c r="S5" s="186"/>
      <c r="T5" s="187"/>
      <c r="U5" s="188">
        <f>T5*S5*H5</f>
        <v>0</v>
      </c>
      <c r="V5" s="189"/>
      <c r="W5" s="190"/>
      <c r="X5" s="187"/>
      <c r="Y5" s="188">
        <f>W5*V5*X5</f>
        <v>0</v>
      </c>
      <c r="Z5" s="191"/>
      <c r="AA5" s="192"/>
      <c r="AB5" s="193">
        <f>+Y5+U5+R5+N5+L5+Z5+AA5</f>
        <v>0</v>
      </c>
      <c r="AC5" s="194">
        <f>+AB5*G5</f>
        <v>0</v>
      </c>
    </row>
    <row r="6" spans="1:29" s="177" customFormat="1" ht="14.5" x14ac:dyDescent="0.35">
      <c r="A6" s="178"/>
      <c r="B6" s="178"/>
      <c r="C6" s="178"/>
      <c r="D6" s="178"/>
      <c r="E6" s="179"/>
      <c r="F6" s="179"/>
      <c r="G6" s="180"/>
      <c r="H6" s="181">
        <f t="shared" si="0"/>
        <v>0</v>
      </c>
      <c r="I6" s="181">
        <f t="shared" si="1"/>
        <v>0</v>
      </c>
      <c r="J6" s="181">
        <f t="shared" si="2"/>
        <v>0</v>
      </c>
      <c r="K6" s="182"/>
      <c r="L6" s="183">
        <f t="shared" si="3"/>
        <v>0</v>
      </c>
      <c r="M6" s="182"/>
      <c r="N6" s="183">
        <f t="shared" si="4"/>
        <v>0</v>
      </c>
      <c r="O6" s="182"/>
      <c r="P6" s="184">
        <f t="shared" si="5"/>
        <v>0</v>
      </c>
      <c r="Q6" s="184">
        <f t="shared" si="6"/>
        <v>0</v>
      </c>
      <c r="R6" s="185">
        <f t="shared" si="7"/>
        <v>0</v>
      </c>
      <c r="S6" s="186"/>
      <c r="T6" s="187"/>
      <c r="U6" s="188">
        <f t="shared" ref="U6:U13" si="8">T6*S6*H6</f>
        <v>0</v>
      </c>
      <c r="V6" s="189"/>
      <c r="W6" s="190"/>
      <c r="X6" s="187"/>
      <c r="Y6" s="188">
        <f t="shared" ref="Y6:Y13" si="9">W6*V6*X6</f>
        <v>0</v>
      </c>
      <c r="Z6" s="191"/>
      <c r="AA6" s="192"/>
      <c r="AB6" s="193">
        <f>+Y6+U6+R6+N6+L6+Z6+AA6</f>
        <v>0</v>
      </c>
      <c r="AC6" s="194">
        <f>+AB6*G6</f>
        <v>0</v>
      </c>
    </row>
    <row r="7" spans="1:29" s="177" customFormat="1" ht="14.5" x14ac:dyDescent="0.35">
      <c r="A7" s="178"/>
      <c r="B7" s="178"/>
      <c r="C7" s="178"/>
      <c r="D7" s="178"/>
      <c r="E7" s="179"/>
      <c r="F7" s="179"/>
      <c r="G7" s="180"/>
      <c r="H7" s="181">
        <f t="shared" si="0"/>
        <v>0</v>
      </c>
      <c r="I7" s="181">
        <f t="shared" si="1"/>
        <v>0</v>
      </c>
      <c r="J7" s="181">
        <f t="shared" si="2"/>
        <v>0</v>
      </c>
      <c r="K7" s="182"/>
      <c r="L7" s="183">
        <f t="shared" si="3"/>
        <v>0</v>
      </c>
      <c r="M7" s="182"/>
      <c r="N7" s="183">
        <f t="shared" si="4"/>
        <v>0</v>
      </c>
      <c r="O7" s="182"/>
      <c r="P7" s="184">
        <f t="shared" si="5"/>
        <v>0</v>
      </c>
      <c r="Q7" s="184">
        <f t="shared" si="6"/>
        <v>0</v>
      </c>
      <c r="R7" s="185">
        <f t="shared" si="7"/>
        <v>0</v>
      </c>
      <c r="S7" s="186"/>
      <c r="T7" s="187"/>
      <c r="U7" s="188">
        <f t="shared" si="8"/>
        <v>0</v>
      </c>
      <c r="V7" s="189"/>
      <c r="W7" s="190"/>
      <c r="X7" s="187"/>
      <c r="Y7" s="188">
        <f t="shared" si="9"/>
        <v>0</v>
      </c>
      <c r="Z7" s="191"/>
      <c r="AA7" s="192"/>
      <c r="AB7" s="193">
        <f>+Y7+U7+R7+N7+L7+Z7+AA7</f>
        <v>0</v>
      </c>
      <c r="AC7" s="194">
        <f>+AB7*G7</f>
        <v>0</v>
      </c>
    </row>
    <row r="8" spans="1:29" s="177" customFormat="1" ht="14.5" x14ac:dyDescent="0.35">
      <c r="A8" s="178"/>
      <c r="B8" s="178"/>
      <c r="C8" s="178"/>
      <c r="D8" s="178"/>
      <c r="E8" s="179"/>
      <c r="F8" s="179"/>
      <c r="G8" s="180"/>
      <c r="H8" s="181">
        <f t="shared" si="0"/>
        <v>0</v>
      </c>
      <c r="I8" s="181">
        <f t="shared" si="1"/>
        <v>0</v>
      </c>
      <c r="J8" s="181">
        <f t="shared" si="2"/>
        <v>0</v>
      </c>
      <c r="K8" s="182"/>
      <c r="L8" s="183">
        <f t="shared" si="3"/>
        <v>0</v>
      </c>
      <c r="M8" s="182"/>
      <c r="N8" s="183">
        <f t="shared" si="4"/>
        <v>0</v>
      </c>
      <c r="O8" s="182"/>
      <c r="P8" s="184">
        <f t="shared" si="5"/>
        <v>0</v>
      </c>
      <c r="Q8" s="184">
        <f t="shared" si="6"/>
        <v>0</v>
      </c>
      <c r="R8" s="185">
        <f t="shared" si="7"/>
        <v>0</v>
      </c>
      <c r="S8" s="186"/>
      <c r="T8" s="187"/>
      <c r="U8" s="188">
        <f t="shared" si="8"/>
        <v>0</v>
      </c>
      <c r="V8" s="189"/>
      <c r="W8" s="190"/>
      <c r="X8" s="187"/>
      <c r="Y8" s="188">
        <f t="shared" si="9"/>
        <v>0</v>
      </c>
      <c r="Z8" s="191"/>
      <c r="AA8" s="192"/>
      <c r="AB8" s="193">
        <f>+Y8+U8+R8+N8+L8+Z8+AA8</f>
        <v>0</v>
      </c>
      <c r="AC8" s="194">
        <f>+AB8*G8</f>
        <v>0</v>
      </c>
    </row>
    <row r="9" spans="1:29" s="177" customFormat="1" ht="14.5" x14ac:dyDescent="0.35">
      <c r="A9" s="281" t="s">
        <v>315</v>
      </c>
      <c r="B9" s="282"/>
      <c r="C9" s="195"/>
      <c r="D9" s="195"/>
      <c r="E9" s="196"/>
      <c r="F9" s="196"/>
      <c r="G9" s="197"/>
      <c r="H9" s="198"/>
      <c r="I9" s="198"/>
      <c r="J9" s="198"/>
      <c r="K9" s="199"/>
      <c r="L9" s="200"/>
      <c r="M9" s="199"/>
      <c r="N9" s="200"/>
      <c r="O9" s="199"/>
      <c r="P9" s="184"/>
      <c r="Q9" s="184"/>
      <c r="R9" s="201"/>
      <c r="S9" s="202"/>
      <c r="T9" s="203"/>
      <c r="U9" s="204"/>
      <c r="V9" s="205"/>
      <c r="W9" s="206"/>
      <c r="X9" s="203"/>
      <c r="Y9" s="204"/>
      <c r="Z9" s="207"/>
      <c r="AA9" s="208"/>
      <c r="AB9" s="209"/>
      <c r="AC9" s="210">
        <f>SUM(AC5:AC8)</f>
        <v>0</v>
      </c>
    </row>
    <row r="10" spans="1:29" s="177" customFormat="1" ht="14.5" x14ac:dyDescent="0.35">
      <c r="A10" s="178"/>
      <c r="B10" s="178"/>
      <c r="C10" s="178"/>
      <c r="D10" s="178"/>
      <c r="E10" s="179"/>
      <c r="F10" s="179"/>
      <c r="G10" s="180"/>
      <c r="H10" s="181">
        <f>IF((F10&gt;0),F10-1,0)</f>
        <v>0</v>
      </c>
      <c r="I10" s="181">
        <f t="shared" si="1"/>
        <v>0</v>
      </c>
      <c r="J10" s="181">
        <f t="shared" si="2"/>
        <v>0</v>
      </c>
      <c r="K10" s="182"/>
      <c r="L10" s="183">
        <f t="shared" si="3"/>
        <v>0</v>
      </c>
      <c r="M10" s="182"/>
      <c r="N10" s="183">
        <f t="shared" si="4"/>
        <v>0</v>
      </c>
      <c r="O10" s="182"/>
      <c r="P10" s="184">
        <f t="shared" ref="P10:P13" si="10">+O10*E10*I10</f>
        <v>0</v>
      </c>
      <c r="Q10" s="184">
        <f t="shared" ref="Q10:Q13" si="11">(+O10*E10*J10)*0.75</f>
        <v>0</v>
      </c>
      <c r="R10" s="185">
        <f t="shared" si="7"/>
        <v>0</v>
      </c>
      <c r="S10" s="186"/>
      <c r="T10" s="187"/>
      <c r="U10" s="188">
        <f t="shared" si="8"/>
        <v>0</v>
      </c>
      <c r="V10" s="189"/>
      <c r="W10" s="190"/>
      <c r="X10" s="187"/>
      <c r="Y10" s="188">
        <f t="shared" si="9"/>
        <v>0</v>
      </c>
      <c r="Z10" s="191"/>
      <c r="AA10" s="192"/>
      <c r="AB10" s="193">
        <f>+Y10+U10+R10+N10+L10+Z10+AA10</f>
        <v>0</v>
      </c>
      <c r="AC10" s="194">
        <f>+AB10*G10</f>
        <v>0</v>
      </c>
    </row>
    <row r="11" spans="1:29" s="177" customFormat="1" ht="14.5" x14ac:dyDescent="0.35">
      <c r="A11" s="178"/>
      <c r="B11" s="178"/>
      <c r="C11" s="178"/>
      <c r="D11" s="178"/>
      <c r="E11" s="179"/>
      <c r="F11" s="179"/>
      <c r="G11" s="180"/>
      <c r="H11" s="181">
        <f t="shared" ref="H11:H13" si="12">IF((F11&gt;0),F11-1,0)</f>
        <v>0</v>
      </c>
      <c r="I11" s="181">
        <f t="shared" si="1"/>
        <v>0</v>
      </c>
      <c r="J11" s="181">
        <f t="shared" si="2"/>
        <v>0</v>
      </c>
      <c r="K11" s="182"/>
      <c r="L11" s="183">
        <f t="shared" si="3"/>
        <v>0</v>
      </c>
      <c r="M11" s="182"/>
      <c r="N11" s="183">
        <f t="shared" si="4"/>
        <v>0</v>
      </c>
      <c r="O11" s="182"/>
      <c r="P11" s="184">
        <f t="shared" si="10"/>
        <v>0</v>
      </c>
      <c r="Q11" s="184">
        <f t="shared" si="11"/>
        <v>0</v>
      </c>
      <c r="R11" s="185">
        <f t="shared" si="7"/>
        <v>0</v>
      </c>
      <c r="S11" s="186"/>
      <c r="T11" s="187"/>
      <c r="U11" s="188">
        <f t="shared" si="8"/>
        <v>0</v>
      </c>
      <c r="V11" s="189"/>
      <c r="W11" s="190"/>
      <c r="X11" s="187"/>
      <c r="Y11" s="188">
        <f t="shared" si="9"/>
        <v>0</v>
      </c>
      <c r="Z11" s="191"/>
      <c r="AA11" s="192"/>
      <c r="AB11" s="193">
        <f>+Y11+U11+R11+N11+L11+Z11+AA11</f>
        <v>0</v>
      </c>
      <c r="AC11" s="194">
        <f>+AB11*G11</f>
        <v>0</v>
      </c>
    </row>
    <row r="12" spans="1:29" s="177" customFormat="1" ht="14.5" x14ac:dyDescent="0.35">
      <c r="A12" s="178"/>
      <c r="B12" s="178"/>
      <c r="C12" s="178"/>
      <c r="D12" s="178"/>
      <c r="E12" s="179"/>
      <c r="F12" s="179"/>
      <c r="G12" s="180"/>
      <c r="H12" s="181">
        <f t="shared" si="12"/>
        <v>0</v>
      </c>
      <c r="I12" s="181">
        <f t="shared" si="1"/>
        <v>0</v>
      </c>
      <c r="J12" s="181">
        <f t="shared" si="2"/>
        <v>0</v>
      </c>
      <c r="K12" s="182"/>
      <c r="L12" s="183">
        <f t="shared" si="3"/>
        <v>0</v>
      </c>
      <c r="M12" s="182"/>
      <c r="N12" s="183">
        <f t="shared" si="4"/>
        <v>0</v>
      </c>
      <c r="O12" s="182"/>
      <c r="P12" s="184">
        <f t="shared" si="10"/>
        <v>0</v>
      </c>
      <c r="Q12" s="184">
        <f t="shared" si="11"/>
        <v>0</v>
      </c>
      <c r="R12" s="185">
        <f t="shared" si="7"/>
        <v>0</v>
      </c>
      <c r="S12" s="186"/>
      <c r="T12" s="187"/>
      <c r="U12" s="188">
        <f t="shared" si="8"/>
        <v>0</v>
      </c>
      <c r="V12" s="189"/>
      <c r="W12" s="190"/>
      <c r="X12" s="187"/>
      <c r="Y12" s="188">
        <f t="shared" si="9"/>
        <v>0</v>
      </c>
      <c r="Z12" s="191"/>
      <c r="AA12" s="192"/>
      <c r="AB12" s="193">
        <f>+Y12+U12+R12+N12+L12+Z12+AA12</f>
        <v>0</v>
      </c>
      <c r="AC12" s="194">
        <f>+AB12*G12</f>
        <v>0</v>
      </c>
    </row>
    <row r="13" spans="1:29" s="177" customFormat="1" ht="14.5" x14ac:dyDescent="0.35">
      <c r="A13" s="178"/>
      <c r="B13" s="178"/>
      <c r="C13" s="178"/>
      <c r="D13" s="178"/>
      <c r="E13" s="179"/>
      <c r="F13" s="179"/>
      <c r="G13" s="180"/>
      <c r="H13" s="181">
        <f t="shared" si="12"/>
        <v>0</v>
      </c>
      <c r="I13" s="181">
        <f t="shared" si="1"/>
        <v>0</v>
      </c>
      <c r="J13" s="181">
        <f t="shared" si="2"/>
        <v>0</v>
      </c>
      <c r="K13" s="182"/>
      <c r="L13" s="183">
        <f t="shared" si="3"/>
        <v>0</v>
      </c>
      <c r="M13" s="182"/>
      <c r="N13" s="183">
        <f t="shared" si="4"/>
        <v>0</v>
      </c>
      <c r="O13" s="182"/>
      <c r="P13" s="184">
        <f t="shared" si="10"/>
        <v>0</v>
      </c>
      <c r="Q13" s="184">
        <f t="shared" si="11"/>
        <v>0</v>
      </c>
      <c r="R13" s="185">
        <f t="shared" si="7"/>
        <v>0</v>
      </c>
      <c r="S13" s="186"/>
      <c r="T13" s="187"/>
      <c r="U13" s="188">
        <f t="shared" si="8"/>
        <v>0</v>
      </c>
      <c r="V13" s="189"/>
      <c r="W13" s="190"/>
      <c r="X13" s="187"/>
      <c r="Y13" s="188">
        <f t="shared" si="9"/>
        <v>0</v>
      </c>
      <c r="Z13" s="191"/>
      <c r="AA13" s="192"/>
      <c r="AB13" s="193">
        <f>+Y13+U13+R13+N13+L13+Z13+AA13</f>
        <v>0</v>
      </c>
      <c r="AC13" s="194">
        <f>+AB13*G13</f>
        <v>0</v>
      </c>
    </row>
    <row r="14" spans="1:29" s="177" customFormat="1" ht="14.5" x14ac:dyDescent="0.35">
      <c r="A14" s="281" t="s">
        <v>316</v>
      </c>
      <c r="B14" s="282"/>
      <c r="C14" s="195"/>
      <c r="D14" s="195"/>
      <c r="E14" s="196"/>
      <c r="F14" s="196"/>
      <c r="G14" s="197"/>
      <c r="H14" s="198"/>
      <c r="I14" s="198"/>
      <c r="J14" s="198"/>
      <c r="K14" s="199"/>
      <c r="L14" s="200"/>
      <c r="M14" s="199"/>
      <c r="N14" s="200"/>
      <c r="O14" s="199"/>
      <c r="P14" s="211"/>
      <c r="Q14" s="211"/>
      <c r="R14" s="201"/>
      <c r="S14" s="202"/>
      <c r="T14" s="203"/>
      <c r="U14" s="204"/>
      <c r="V14" s="205"/>
      <c r="W14" s="206"/>
      <c r="X14" s="203"/>
      <c r="Y14" s="204"/>
      <c r="Z14" s="207"/>
      <c r="AA14" s="208"/>
      <c r="AB14" s="209"/>
      <c r="AC14" s="210">
        <f>SUM(AC10:AC13)</f>
        <v>0</v>
      </c>
    </row>
    <row r="15" spans="1:29" s="177" customFormat="1" ht="15" thickBot="1" x14ac:dyDescent="0.4">
      <c r="A15" s="212" t="s">
        <v>317</v>
      </c>
      <c r="B15" s="213"/>
      <c r="C15" s="214"/>
      <c r="D15" s="215"/>
      <c r="E15" s="216"/>
      <c r="F15" s="216"/>
      <c r="G15" s="217"/>
      <c r="H15" s="218"/>
      <c r="I15" s="218"/>
      <c r="J15" s="218"/>
      <c r="K15" s="219"/>
      <c r="L15" s="220"/>
      <c r="M15" s="219"/>
      <c r="N15" s="220"/>
      <c r="O15" s="219"/>
      <c r="P15" s="221"/>
      <c r="Q15" s="221"/>
      <c r="R15" s="221"/>
      <c r="S15" s="219"/>
      <c r="T15" s="222"/>
      <c r="U15" s="220"/>
      <c r="V15" s="223"/>
      <c r="W15" s="224"/>
      <c r="X15" s="224"/>
      <c r="Y15" s="220"/>
      <c r="Z15" s="223"/>
      <c r="AA15" s="221"/>
      <c r="AB15" s="225"/>
      <c r="AC15" s="226">
        <f>AC9+AC14</f>
        <v>0</v>
      </c>
    </row>
    <row r="16" spans="1:29" ht="15.5" x14ac:dyDescent="0.35">
      <c r="B16" s="71"/>
      <c r="C16" s="71"/>
      <c r="D16" s="71"/>
      <c r="E16" s="71"/>
      <c r="F16" s="71"/>
      <c r="G16" s="71"/>
      <c r="H16" s="71"/>
      <c r="I16" s="71"/>
      <c r="J16" s="71"/>
      <c r="K16" s="71"/>
      <c r="L16" s="71"/>
      <c r="M16" s="71"/>
      <c r="N16" s="71"/>
      <c r="O16" s="71"/>
      <c r="P16" s="71"/>
      <c r="Q16" s="71"/>
      <c r="R16" s="71"/>
      <c r="S16" s="71"/>
    </row>
    <row r="17" spans="1:21" ht="15.5" x14ac:dyDescent="0.35">
      <c r="B17" s="71"/>
      <c r="C17" s="71"/>
      <c r="D17" s="71"/>
      <c r="E17" s="71"/>
      <c r="F17" s="71"/>
      <c r="G17" s="71"/>
      <c r="H17" s="71"/>
      <c r="I17" s="71"/>
      <c r="J17" s="71"/>
      <c r="K17" s="71"/>
      <c r="L17" s="71"/>
      <c r="M17" s="71"/>
      <c r="N17" s="71"/>
      <c r="O17" s="71"/>
      <c r="P17" s="71"/>
      <c r="Q17" s="71"/>
      <c r="R17" s="71"/>
      <c r="S17" s="71"/>
    </row>
    <row r="18" spans="1:21" ht="135" customHeight="1" x14ac:dyDescent="0.35">
      <c r="A18" s="59" t="s">
        <v>48</v>
      </c>
      <c r="B18" s="273" t="s">
        <v>318</v>
      </c>
      <c r="C18" s="283"/>
      <c r="D18" s="283"/>
      <c r="E18" s="283"/>
      <c r="F18" s="283"/>
      <c r="G18" s="283"/>
      <c r="H18" s="283"/>
      <c r="I18" s="283"/>
      <c r="J18" s="283"/>
      <c r="K18" s="283"/>
      <c r="L18" s="283"/>
      <c r="M18" s="283"/>
      <c r="N18" s="283"/>
      <c r="O18" s="283"/>
      <c r="P18" s="283"/>
      <c r="Q18" s="283"/>
      <c r="R18" s="62"/>
      <c r="S18" s="71"/>
    </row>
    <row r="19" spans="1:21" ht="15.5" x14ac:dyDescent="0.35">
      <c r="B19" s="71"/>
      <c r="C19" s="71"/>
      <c r="D19" s="71"/>
      <c r="E19" s="71"/>
      <c r="F19" s="71"/>
      <c r="G19" s="71"/>
      <c r="H19" s="71"/>
      <c r="I19" s="71"/>
      <c r="J19" s="71"/>
      <c r="K19" s="71"/>
      <c r="L19" s="71"/>
      <c r="M19" s="71"/>
      <c r="N19" s="71"/>
      <c r="O19" s="71"/>
      <c r="P19" s="71"/>
      <c r="Q19" s="71"/>
      <c r="R19" s="62"/>
      <c r="S19" s="71"/>
    </row>
    <row r="20" spans="1:21" ht="12.75" customHeight="1" x14ac:dyDescent="0.3">
      <c r="A20" s="99" t="s">
        <v>319</v>
      </c>
      <c r="B20" s="271" t="s">
        <v>320</v>
      </c>
      <c r="C20" s="271"/>
      <c r="D20" s="271"/>
      <c r="E20" s="271"/>
      <c r="F20" s="271"/>
      <c r="G20" s="271"/>
      <c r="H20" s="271"/>
      <c r="I20" s="271"/>
      <c r="J20" s="271"/>
      <c r="K20" s="271"/>
      <c r="L20" s="271"/>
      <c r="M20" s="271"/>
      <c r="N20" s="271"/>
      <c r="O20" s="271"/>
      <c r="P20" s="271"/>
      <c r="Q20" s="271"/>
      <c r="R20" s="62"/>
      <c r="S20" s="112"/>
      <c r="T20" s="112"/>
      <c r="U20" s="112"/>
    </row>
    <row r="21" spans="1:21" ht="0.75" customHeight="1" x14ac:dyDescent="0.3">
      <c r="A21" s="99"/>
      <c r="B21" s="271"/>
      <c r="C21" s="271"/>
      <c r="D21" s="271"/>
      <c r="E21" s="271"/>
      <c r="F21" s="271"/>
      <c r="G21" s="271"/>
      <c r="H21" s="271"/>
      <c r="I21" s="271"/>
      <c r="J21" s="271"/>
      <c r="K21" s="271"/>
      <c r="L21" s="271"/>
      <c r="M21" s="271"/>
      <c r="N21" s="271"/>
      <c r="O21" s="271"/>
      <c r="P21" s="271"/>
      <c r="Q21" s="271"/>
      <c r="R21" s="62"/>
      <c r="S21" s="112"/>
      <c r="T21" s="112"/>
      <c r="U21" s="112"/>
    </row>
    <row r="22" spans="1:21" ht="6" hidden="1" customHeight="1" x14ac:dyDescent="0.3">
      <c r="A22" s="99"/>
      <c r="B22" s="271"/>
      <c r="C22" s="271"/>
      <c r="D22" s="271"/>
      <c r="E22" s="271"/>
      <c r="F22" s="271"/>
      <c r="G22" s="271"/>
      <c r="H22" s="271"/>
      <c r="I22" s="271"/>
      <c r="J22" s="271"/>
      <c r="K22" s="271"/>
      <c r="L22" s="271"/>
      <c r="M22" s="271"/>
      <c r="N22" s="271"/>
      <c r="O22" s="271"/>
      <c r="P22" s="271"/>
      <c r="Q22" s="271"/>
      <c r="R22" s="62" t="s">
        <v>321</v>
      </c>
      <c r="S22" s="112"/>
      <c r="T22" s="112"/>
      <c r="U22" s="112"/>
    </row>
    <row r="23" spans="1:21" ht="14.25" customHeight="1" x14ac:dyDescent="0.3">
      <c r="A23" s="99"/>
      <c r="B23" s="99"/>
      <c r="C23" s="113"/>
      <c r="D23" s="113"/>
      <c r="E23" s="113"/>
      <c r="F23" s="113"/>
      <c r="G23" s="113"/>
      <c r="H23" s="113"/>
      <c r="I23" s="113"/>
      <c r="J23" s="113"/>
      <c r="K23" s="113"/>
      <c r="L23" s="113"/>
      <c r="M23" s="113"/>
      <c r="N23" s="113"/>
      <c r="O23" s="113"/>
      <c r="P23" s="113"/>
      <c r="Q23" s="113"/>
      <c r="R23" s="62"/>
      <c r="S23" s="112"/>
      <c r="T23" s="112"/>
      <c r="U23" s="112"/>
    </row>
    <row r="24" spans="1:21" ht="15" customHeight="1" x14ac:dyDescent="0.35">
      <c r="A24" s="99" t="s">
        <v>6</v>
      </c>
      <c r="B24" s="280" t="s">
        <v>322</v>
      </c>
      <c r="C24" s="280"/>
      <c r="D24" s="280"/>
      <c r="E24" s="280"/>
      <c r="F24" s="280"/>
      <c r="G24" s="280"/>
      <c r="H24" s="280"/>
      <c r="I24" s="280"/>
      <c r="J24" s="280"/>
      <c r="K24" s="280"/>
      <c r="L24" s="280"/>
      <c r="M24" s="280"/>
      <c r="N24" s="280"/>
      <c r="O24" s="280"/>
      <c r="P24" s="280"/>
      <c r="Q24" s="280"/>
      <c r="R24" s="62"/>
      <c r="S24" s="71"/>
    </row>
    <row r="25" spans="1:21" ht="15" customHeight="1" x14ac:dyDescent="0.35">
      <c r="A25" s="99"/>
      <c r="B25" s="99"/>
      <c r="C25" s="99"/>
      <c r="D25" s="99"/>
      <c r="E25" s="99"/>
      <c r="F25" s="99"/>
      <c r="G25" s="99"/>
      <c r="H25" s="99"/>
      <c r="I25" s="99"/>
      <c r="J25" s="99"/>
      <c r="K25" s="99"/>
      <c r="L25" s="99"/>
      <c r="M25" s="99"/>
      <c r="N25" s="99"/>
      <c r="O25" s="99"/>
      <c r="P25" s="99"/>
      <c r="Q25" s="99"/>
      <c r="R25" s="71"/>
      <c r="S25" s="71"/>
    </row>
    <row r="26" spans="1:21" ht="13" x14ac:dyDescent="0.3">
      <c r="A26" s="99" t="s">
        <v>27</v>
      </c>
      <c r="B26" s="280" t="s">
        <v>323</v>
      </c>
      <c r="C26" s="280"/>
      <c r="D26" s="280"/>
      <c r="E26" s="280"/>
      <c r="F26" s="280"/>
      <c r="G26" s="280"/>
      <c r="H26" s="280"/>
      <c r="I26" s="280"/>
      <c r="J26" s="280"/>
      <c r="K26" s="280"/>
      <c r="L26" s="280"/>
      <c r="M26" s="280"/>
      <c r="N26" s="280"/>
      <c r="O26" s="280"/>
      <c r="P26" s="280"/>
      <c r="Q26" s="280"/>
    </row>
    <row r="27" spans="1:21" ht="13" x14ac:dyDescent="0.3">
      <c r="A27" s="99"/>
      <c r="B27" s="99"/>
      <c r="C27" s="99"/>
      <c r="D27" s="99"/>
      <c r="E27" s="99"/>
      <c r="F27" s="99"/>
      <c r="G27" s="99"/>
      <c r="H27" s="99"/>
      <c r="I27" s="99"/>
      <c r="J27" s="99"/>
      <c r="K27" s="99"/>
      <c r="L27" s="99"/>
      <c r="M27" s="99"/>
      <c r="N27" s="99"/>
      <c r="O27" s="99"/>
      <c r="P27" s="99"/>
      <c r="Q27" s="99" t="s">
        <v>42</v>
      </c>
    </row>
    <row r="28" spans="1:21" ht="15.5" x14ac:dyDescent="0.35">
      <c r="B28" s="51"/>
      <c r="C28" s="71"/>
      <c r="D28" s="51"/>
      <c r="E28" s="51"/>
      <c r="F28" s="51"/>
      <c r="G28" s="51"/>
      <c r="H28" s="51"/>
      <c r="I28" s="51"/>
      <c r="J28" s="51"/>
      <c r="K28" s="51"/>
      <c r="L28" s="51"/>
      <c r="M28" s="51"/>
      <c r="N28" s="51"/>
      <c r="O28" s="51"/>
    </row>
    <row r="30" spans="1:21" ht="15.5" x14ac:dyDescent="0.25">
      <c r="B30" s="62"/>
    </row>
    <row r="31" spans="1:21" ht="15.5" x14ac:dyDescent="0.25">
      <c r="B31" s="62"/>
    </row>
    <row r="32" spans="1:21" ht="15.5" x14ac:dyDescent="0.25">
      <c r="B32" s="62"/>
    </row>
    <row r="33" spans="2:2" ht="15.5" x14ac:dyDescent="0.25">
      <c r="B33" s="62"/>
    </row>
    <row r="34" spans="2:2" ht="15.5" x14ac:dyDescent="0.25">
      <c r="B34" s="62"/>
    </row>
    <row r="35" spans="2:2" ht="15.5" x14ac:dyDescent="0.25">
      <c r="B35" s="62"/>
    </row>
  </sheetData>
  <mergeCells count="6">
    <mergeCell ref="B26:Q26"/>
    <mergeCell ref="A9:B9"/>
    <mergeCell ref="A14:B14"/>
    <mergeCell ref="B18:Q18"/>
    <mergeCell ref="B20:Q22"/>
    <mergeCell ref="B24:Q24"/>
  </mergeCells>
  <pageMargins left="0.75" right="0.75" top="1" bottom="1" header="0.5" footer="0.5"/>
  <pageSetup scale="41" orientation="landscape" horizontalDpi="1200" verticalDpi="1200" r:id="rId1"/>
  <headerFooter alignWithMargins="0"/>
  <ignoredErrors>
    <ignoredError sqref="AC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F594-DA65-458E-BDC7-4077AF6478D8}">
  <sheetPr>
    <pageSetUpPr fitToPage="1"/>
  </sheetPr>
  <dimension ref="A1:H18"/>
  <sheetViews>
    <sheetView showGridLines="0" tabSelected="1" showWhiteSpace="0" zoomScale="85" zoomScaleNormal="85" workbookViewId="0">
      <pane xSplit="1" ySplit="2" topLeftCell="B3" activePane="bottomRight" state="frozen"/>
      <selection pane="topRight" activeCell="B1" sqref="B1"/>
      <selection pane="bottomLeft" activeCell="A4" sqref="A4"/>
      <selection pane="bottomRight" activeCell="B3" sqref="B3"/>
    </sheetView>
  </sheetViews>
  <sheetFormatPr defaultColWidth="9.1796875" defaultRowHeight="14" x14ac:dyDescent="0.3"/>
  <cols>
    <col min="1" max="1" width="11.81640625" style="228" customWidth="1"/>
    <col min="2" max="2" width="88.81640625" style="249" bestFit="1" customWidth="1"/>
    <col min="3" max="3" width="20.81640625" style="249" customWidth="1"/>
    <col min="4" max="4" width="13.81640625" style="250" customWidth="1"/>
    <col min="5" max="5" width="14.81640625" style="228" customWidth="1"/>
    <col min="6" max="6" width="15.453125" style="228" customWidth="1"/>
    <col min="7" max="7" width="13.1796875" style="228" customWidth="1"/>
    <col min="8" max="8" width="8.1796875" style="249" customWidth="1"/>
    <col min="9" max="16384" width="9.1796875" style="228"/>
  </cols>
  <sheetData>
    <row r="1" spans="1:8" ht="46.5" customHeight="1" x14ac:dyDescent="0.3">
      <c r="A1" s="284"/>
      <c r="B1" s="284"/>
      <c r="C1" s="284"/>
      <c r="D1" s="284"/>
      <c r="E1" s="284"/>
      <c r="F1" s="284"/>
      <c r="G1" s="284"/>
      <c r="H1" s="284"/>
    </row>
    <row r="2" spans="1:8" s="231" customFormat="1" ht="45" customHeight="1" x14ac:dyDescent="0.25">
      <c r="A2" s="229" t="s">
        <v>327</v>
      </c>
      <c r="B2" s="252" t="s">
        <v>328</v>
      </c>
      <c r="C2" s="252" t="s">
        <v>329</v>
      </c>
      <c r="D2" s="230" t="s">
        <v>330</v>
      </c>
      <c r="E2" s="229" t="s">
        <v>331</v>
      </c>
      <c r="F2" s="229" t="s">
        <v>332</v>
      </c>
      <c r="G2" s="229" t="s">
        <v>333</v>
      </c>
      <c r="H2" s="229" t="s">
        <v>334</v>
      </c>
    </row>
    <row r="3" spans="1:8" s="234" customFormat="1" ht="112" x14ac:dyDescent="0.3">
      <c r="A3" s="251">
        <v>1</v>
      </c>
      <c r="B3" s="263" t="s">
        <v>362</v>
      </c>
      <c r="C3" s="264" t="s">
        <v>346</v>
      </c>
      <c r="D3" s="265" t="s">
        <v>347</v>
      </c>
      <c r="E3" s="253"/>
      <c r="F3" s="254"/>
      <c r="G3" s="233"/>
      <c r="H3" s="233"/>
    </row>
    <row r="4" spans="1:8" s="234" customFormat="1" ht="28" x14ac:dyDescent="0.3">
      <c r="A4" s="232">
        <v>2</v>
      </c>
      <c r="B4" s="263" t="s">
        <v>363</v>
      </c>
      <c r="C4" s="264" t="s">
        <v>348</v>
      </c>
      <c r="D4" s="265" t="s">
        <v>349</v>
      </c>
      <c r="E4" s="253"/>
      <c r="F4" s="254"/>
      <c r="G4" s="233"/>
      <c r="H4" s="233"/>
    </row>
    <row r="5" spans="1:8" s="234" customFormat="1" ht="42" x14ac:dyDescent="0.3">
      <c r="A5" s="232">
        <v>3</v>
      </c>
      <c r="B5" s="263" t="s">
        <v>364</v>
      </c>
      <c r="C5" s="264" t="s">
        <v>350</v>
      </c>
      <c r="D5" s="265" t="s">
        <v>351</v>
      </c>
      <c r="E5" s="253"/>
      <c r="F5" s="254"/>
      <c r="G5" s="233"/>
      <c r="H5" s="233"/>
    </row>
    <row r="6" spans="1:8" s="234" customFormat="1" ht="84" x14ac:dyDescent="0.3">
      <c r="A6" s="232">
        <v>4</v>
      </c>
      <c r="B6" s="266" t="s">
        <v>365</v>
      </c>
      <c r="C6" s="264" t="s">
        <v>352</v>
      </c>
      <c r="D6" s="265" t="s">
        <v>353</v>
      </c>
      <c r="E6" s="253"/>
      <c r="F6" s="254"/>
      <c r="G6" s="233"/>
      <c r="H6" s="233"/>
    </row>
    <row r="7" spans="1:8" s="234" customFormat="1" ht="56" x14ac:dyDescent="0.3">
      <c r="A7" s="232">
        <v>5</v>
      </c>
      <c r="B7" s="267" t="s">
        <v>366</v>
      </c>
      <c r="C7" s="264" t="s">
        <v>350</v>
      </c>
      <c r="D7" s="265" t="s">
        <v>354</v>
      </c>
      <c r="E7" s="253"/>
      <c r="F7" s="254"/>
      <c r="G7" s="233"/>
      <c r="H7" s="233"/>
    </row>
    <row r="8" spans="1:8" s="234" customFormat="1" ht="27" customHeight="1" x14ac:dyDescent="0.3">
      <c r="A8" s="235" t="s">
        <v>335</v>
      </c>
      <c r="B8" s="236"/>
      <c r="C8" s="237"/>
      <c r="D8" s="238"/>
      <c r="E8" s="255">
        <f>SUM(E3:E7)</f>
        <v>0</v>
      </c>
      <c r="F8" s="258">
        <f>SUM(F3:F7)</f>
        <v>0</v>
      </c>
      <c r="G8" s="259"/>
      <c r="H8" s="260"/>
    </row>
    <row r="9" spans="1:8" s="234" customFormat="1" ht="56" x14ac:dyDescent="0.3">
      <c r="A9" s="232">
        <v>6</v>
      </c>
      <c r="B9" s="266" t="s">
        <v>367</v>
      </c>
      <c r="C9" s="264" t="s">
        <v>355</v>
      </c>
      <c r="D9" s="265" t="s">
        <v>356</v>
      </c>
      <c r="E9" s="253"/>
      <c r="F9" s="254">
        <v>0</v>
      </c>
      <c r="G9" s="233" t="s">
        <v>336</v>
      </c>
      <c r="H9" s="233" t="s">
        <v>336</v>
      </c>
    </row>
    <row r="10" spans="1:8" s="234" customFormat="1" ht="50.15" customHeight="1" x14ac:dyDescent="0.3">
      <c r="A10" s="232">
        <v>7</v>
      </c>
      <c r="B10" s="266" t="s">
        <v>368</v>
      </c>
      <c r="C10" s="264" t="s">
        <v>348</v>
      </c>
      <c r="D10" s="265" t="s">
        <v>357</v>
      </c>
      <c r="E10" s="253"/>
      <c r="F10" s="254">
        <v>0</v>
      </c>
      <c r="G10" s="233" t="s">
        <v>336</v>
      </c>
      <c r="H10" s="233" t="s">
        <v>336</v>
      </c>
    </row>
    <row r="11" spans="1:8" s="234" customFormat="1" ht="50.15" customHeight="1" x14ac:dyDescent="0.3">
      <c r="A11" s="232">
        <v>8</v>
      </c>
      <c r="B11" s="266" t="s">
        <v>369</v>
      </c>
      <c r="C11" s="264" t="s">
        <v>350</v>
      </c>
      <c r="D11" s="265" t="s">
        <v>358</v>
      </c>
      <c r="E11" s="253"/>
      <c r="F11" s="254">
        <v>0</v>
      </c>
      <c r="G11" s="233" t="s">
        <v>336</v>
      </c>
      <c r="H11" s="233" t="s">
        <v>336</v>
      </c>
    </row>
    <row r="12" spans="1:8" s="234" customFormat="1" ht="70" x14ac:dyDescent="0.3">
      <c r="A12" s="232">
        <v>9</v>
      </c>
      <c r="B12" s="266" t="s">
        <v>370</v>
      </c>
      <c r="C12" s="264" t="s">
        <v>352</v>
      </c>
      <c r="D12" s="265" t="s">
        <v>359</v>
      </c>
      <c r="E12" s="253"/>
      <c r="F12" s="254">
        <v>0</v>
      </c>
      <c r="G12" s="233" t="s">
        <v>336</v>
      </c>
      <c r="H12" s="233" t="s">
        <v>336</v>
      </c>
    </row>
    <row r="13" spans="1:8" s="234" customFormat="1" ht="50.15" customHeight="1" x14ac:dyDescent="0.3">
      <c r="A13" s="232">
        <v>10</v>
      </c>
      <c r="B13" s="266" t="s">
        <v>371</v>
      </c>
      <c r="C13" s="264" t="s">
        <v>360</v>
      </c>
      <c r="D13" s="265" t="s">
        <v>361</v>
      </c>
      <c r="E13" s="253"/>
      <c r="F13" s="254">
        <v>0</v>
      </c>
      <c r="G13" s="233" t="s">
        <v>336</v>
      </c>
      <c r="H13" s="233" t="s">
        <v>336</v>
      </c>
    </row>
    <row r="14" spans="1:8" s="234" customFormat="1" ht="22.5" customHeight="1" x14ac:dyDescent="0.3">
      <c r="A14" s="235" t="s">
        <v>337</v>
      </c>
      <c r="B14" s="236"/>
      <c r="C14" s="236"/>
      <c r="D14" s="238"/>
      <c r="E14" s="255">
        <f>SUM(E9:E13)</f>
        <v>0</v>
      </c>
      <c r="F14" s="258">
        <f>SUM(F9:F13)</f>
        <v>0</v>
      </c>
      <c r="G14" s="261"/>
      <c r="H14" s="260"/>
    </row>
    <row r="15" spans="1:8" s="234" customFormat="1" ht="16.5" customHeight="1" x14ac:dyDescent="0.3">
      <c r="A15" s="228"/>
      <c r="B15" s="228"/>
      <c r="C15" s="228"/>
      <c r="D15" s="239"/>
      <c r="E15" s="228"/>
      <c r="F15" s="257"/>
      <c r="G15" s="257"/>
      <c r="H15" s="257"/>
    </row>
    <row r="16" spans="1:8" ht="21.75" customHeight="1" x14ac:dyDescent="0.3">
      <c r="A16" s="240" t="s">
        <v>338</v>
      </c>
      <c r="B16" s="241"/>
      <c r="C16" s="241"/>
      <c r="D16" s="242"/>
      <c r="E16" s="256">
        <f>E8+E14</f>
        <v>0</v>
      </c>
      <c r="F16" s="256">
        <f>F8+F14</f>
        <v>0</v>
      </c>
      <c r="G16" s="243"/>
      <c r="H16" s="262"/>
    </row>
    <row r="17" spans="1:8" s="244" customFormat="1" ht="13" x14ac:dyDescent="0.3">
      <c r="A17" s="244" t="s">
        <v>339</v>
      </c>
      <c r="B17" s="245"/>
      <c r="C17" s="245"/>
      <c r="D17" s="246"/>
      <c r="H17" s="245"/>
    </row>
    <row r="18" spans="1:8" x14ac:dyDescent="0.3">
      <c r="A18" s="247" t="s">
        <v>340</v>
      </c>
      <c r="B18" s="248"/>
    </row>
  </sheetData>
  <mergeCells count="1">
    <mergeCell ref="A1:H1"/>
  </mergeCells>
  <printOptions horizontalCentered="1"/>
  <pageMargins left="0.7" right="0.7" top="0.91041666666666698" bottom="0.75" header="0.3" footer="0.3"/>
  <pageSetup scale="67" orientation="landscape" r:id="rId1"/>
  <headerFooter>
    <oddHeader xml:space="preserve">&amp;LAttachment 3 - Schedule of Milestones and Payments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b59d1c-721b-47d3-9451-b79b30f3c7bf" xsi:nil="true"/>
    <lcf76f155ced4ddcb4097134ff3c332f xmlns="0cd26ea9-6aaa-409c-ab6d-4ad08ad0145d">
      <Terms xmlns="http://schemas.microsoft.com/office/infopath/2007/PartnerControls"/>
    </lcf76f155ced4ddcb4097134ff3c332f>
    <SortOrder xmlns="0cd26ea9-6aaa-409c-ab6d-4ad08ad0145d" xsi:nil="true"/>
    <Hyperlink xmlns="0cd26ea9-6aaa-409c-ab6d-4ad08ad0145d">
      <Url xsi:nil="true"/>
      <Description xsi:nil="true"/>
    </Hyperlink>
    <dateandtime xmlns="0cd26ea9-6aaa-409c-ab6d-4ad08ad014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9B658FCD9924439C41A369948A4EE0" ma:contentTypeVersion="19" ma:contentTypeDescription="Create a new document." ma:contentTypeScope="" ma:versionID="f918f8c3ba86799fedc9353126105881">
  <xsd:schema xmlns:xsd="http://www.w3.org/2001/XMLSchema" xmlns:xs="http://www.w3.org/2001/XMLSchema" xmlns:p="http://schemas.microsoft.com/office/2006/metadata/properties" xmlns:ns2="0cd26ea9-6aaa-409c-ab6d-4ad08ad0145d" xmlns:ns3="50b59d1c-721b-47d3-9451-b79b30f3c7bf" targetNamespace="http://schemas.microsoft.com/office/2006/metadata/properties" ma:root="true" ma:fieldsID="70b5ecc97e5ec802b152aa7b4cc5d407" ns2:_="" ns3:_="">
    <xsd:import namespace="0cd26ea9-6aaa-409c-ab6d-4ad08ad0145d"/>
    <xsd:import namespace="50b59d1c-721b-47d3-9451-b79b30f3c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Hyperlink"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element ref="ns2:SortOrder"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26ea9-6aaa-409c-ab6d-4ad08ad01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Hyperlink" ma:index="1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aa863f-a18b-4de0-9c78-b693d194da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ortOrder" ma:index="22" nillable="true" ma:displayName="Sort Order" ma:decimals="0" ma:format="Dropdown" ma:internalName="SortOrder" ma:percentage="FALSE">
      <xsd:simpleType>
        <xsd:restriction base="dms:Number"/>
      </xsd:simpleType>
    </xsd:element>
    <xsd:element name="dateandtime" ma:index="23"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b59d1c-721b-47d3-9451-b79b30f3c7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b10b894-4339-4970-9fe9-a3addb5e1d27}" ma:internalName="TaxCatchAll" ma:showField="CatchAllData" ma:web="50b59d1c-721b-47d3-9451-b79b30f3c7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5B623-358C-431A-B82B-A0ED183ABFD9}">
  <ds:schemaRefs>
    <ds:schemaRef ds:uri="http://schemas.microsoft.com/office/2006/metadata/properties"/>
    <ds:schemaRef ds:uri="http://schemas.microsoft.com/office/infopath/2007/PartnerControls"/>
    <ds:schemaRef ds:uri="9e8d6351-935e-4775-8f91-821147ae1f23"/>
    <ds:schemaRef ds:uri="2e32156c-5f93-4283-9c64-ab9aa2588c26"/>
    <ds:schemaRef ds:uri="50b59d1c-721b-47d3-9451-b79b30f3c7bf"/>
    <ds:schemaRef ds:uri="0cd26ea9-6aaa-409c-ab6d-4ad08ad0145d"/>
  </ds:schemaRefs>
</ds:datastoreItem>
</file>

<file path=customXml/itemProps2.xml><?xml version="1.0" encoding="utf-8"?>
<ds:datastoreItem xmlns:ds="http://schemas.openxmlformats.org/officeDocument/2006/customXml" ds:itemID="{5992A908-05A4-479B-B502-7AC2881F4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26ea9-6aaa-409c-ab6d-4ad08ad0145d"/>
    <ds:schemaRef ds:uri="50b59d1c-721b-47d3-9451-b79b30f3c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650DA-5F05-41C6-B2FE-8EF40C14A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45</vt:i4>
      </vt:variant>
    </vt:vector>
  </HeadingPairs>
  <TitlesOfParts>
    <vt:vector size="52" baseType="lpstr">
      <vt:lpstr>Change Notes</vt:lpstr>
      <vt:lpstr>Constants</vt:lpstr>
      <vt:lpstr>Summary Cost Table</vt:lpstr>
      <vt:lpstr>Total Amount</vt:lpstr>
      <vt:lpstr>Equipment</vt:lpstr>
      <vt:lpstr>Travel</vt:lpstr>
      <vt:lpstr>ScheduleOfMilestonesAndPayments</vt:lpstr>
      <vt:lpstr>AcademiaAdministrativeSupportCategories</vt:lpstr>
      <vt:lpstr>AcademiaConsultantCategories</vt:lpstr>
      <vt:lpstr>AcademiaLaborGroups</vt:lpstr>
      <vt:lpstr>AcademiaProjectManagementCategories</vt:lpstr>
      <vt:lpstr>AcademiaResearchCategories</vt:lpstr>
      <vt:lpstr>ff.dlrs.Base</vt:lpstr>
      <vt:lpstr>ff.dlrs.Op1</vt:lpstr>
      <vt:lpstr>GeneralConsultantCategories</vt:lpstr>
      <vt:lpstr>GeneralLaborGroups</vt:lpstr>
      <vt:lpstr>GeneralManufacturingCategories</vt:lpstr>
      <vt:lpstr>GeneralProjectManagementCategories</vt:lpstr>
      <vt:lpstr>GeneralScienceandEngineeringCategories</vt:lpstr>
      <vt:lpstr>GeneralSoftwareDevelopmentCategories</vt:lpstr>
      <vt:lpstr>GeneralSupportCategories</vt:lpstr>
      <vt:lpstr>IndirectRateCategories</vt:lpstr>
      <vt:lpstr>Labor_Cats_Sorted_Table</vt:lpstr>
      <vt:lpstr>LaborCollection</vt:lpstr>
      <vt:lpstr>NoBusinessTypeSelected</vt:lpstr>
      <vt:lpstr>OfferorBusinessTypes</vt:lpstr>
      <vt:lpstr>SBIRSTTRPhaseChoices</vt:lpstr>
      <vt:lpstr>sc.dlrs.Base</vt:lpstr>
      <vt:lpstr>sc.dlrs.Op1</vt:lpstr>
      <vt:lpstr>SmallBusinessSizeChoices</vt:lpstr>
      <vt:lpstr>SpecificAnnouncementNumber</vt:lpstr>
      <vt:lpstr>SpreadsheetVersionNumber</vt:lpstr>
      <vt:lpstr>tcc.dlrs.Base</vt:lpstr>
      <vt:lpstr>tcc.dlrs.Op1</vt:lpstr>
      <vt:lpstr>tcm.dlrs.Base</vt:lpstr>
      <vt:lpstr>tcm.dlrs.Op1</vt:lpstr>
      <vt:lpstr>tdlc.dlrs.Base</vt:lpstr>
      <vt:lpstr>tdlc.dlrs.Op1</vt:lpstr>
      <vt:lpstr>tdlc.hrs.Base</vt:lpstr>
      <vt:lpstr>tdlc.hrs.Op1</vt:lpstr>
      <vt:lpstr>tecpff.dlrs.Base</vt:lpstr>
      <vt:lpstr>tecpff.dlrs.Op1</vt:lpstr>
      <vt:lpstr>tgac.dlrs.Base</vt:lpstr>
      <vt:lpstr>tgac.dlrs.Op1</vt:lpstr>
      <vt:lpstr>tmhc.dlrs.Base</vt:lpstr>
      <vt:lpstr>tmhc.dlrs.Op1</vt:lpstr>
      <vt:lpstr>tmmc.dlrs.Base</vt:lpstr>
      <vt:lpstr>tmmc.dlrs.Op1</vt:lpstr>
      <vt:lpstr>todc.dlrs.Base</vt:lpstr>
      <vt:lpstr>todc.dlrs.Op1</vt:lpstr>
      <vt:lpstr>tsc.dlrs.Base</vt:lpstr>
      <vt:lpstr>tsc.dlrs.Op1</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DARPA</dc:creator>
  <cp:lastModifiedBy>Gifford, Kelly (contr-dso)</cp:lastModifiedBy>
  <cp:lastPrinted>2019-08-07T15:16:03Z</cp:lastPrinted>
  <dcterms:created xsi:type="dcterms:W3CDTF">2006-01-30T20:56:29Z</dcterms:created>
  <dcterms:modified xsi:type="dcterms:W3CDTF">2025-03-04T17:58:45Z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0x0101006C9B658FCD9924439C41A369948A4EE0</vt:lpwstr>
  </property>
  <property fmtid="{D5CDD505-2E9C-101B-9397-08002B2CF9AE}" pid="3" name="MediaServiceImageTags">
    <vt:lpwstr/>
  </property>
</Properties>
</file>