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U:\Personal\NCURA\Region III Spring 2024 Meeting\"/>
    </mc:Choice>
  </mc:AlternateContent>
  <xr:revisionPtr revIDLastSave="0" documentId="13_ncr:1_{BCE886A4-6F54-4A31-8528-031F9B63220E}" xr6:coauthVersionLast="36" xr6:coauthVersionMax="36" xr10:uidLastSave="{00000000-0000-0000-0000-000000000000}"/>
  <bookViews>
    <workbookView xWindow="0" yWindow="0" windowWidth="23040" windowHeight="9060" xr2:uid="{C9444A2F-5661-40DE-9708-50A732C4A3AE}"/>
  </bookViews>
  <sheets>
    <sheet name="Sheet1" sheetId="1" r:id="rId1"/>
  </sheets>
  <definedNames>
    <definedName name="_xlnm.Print_Area" localSheetId="0">Sheet1!$A$1:$K$26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1" l="1"/>
  <c r="F24" i="1"/>
  <c r="F23" i="1"/>
  <c r="F22" i="1"/>
  <c r="F21" i="1"/>
  <c r="D24" i="1"/>
  <c r="D23" i="1"/>
  <c r="D22" i="1"/>
  <c r="B25" i="1"/>
  <c r="D21" i="1"/>
  <c r="B24" i="1"/>
  <c r="B23" i="1"/>
  <c r="B22" i="1"/>
  <c r="B21" i="1"/>
  <c r="D26" i="1" l="1"/>
  <c r="F26" i="1"/>
  <c r="B26" i="1"/>
  <c r="K8" i="1"/>
  <c r="K7" i="1"/>
  <c r="K6" i="1"/>
  <c r="J10" i="1"/>
  <c r="K5" i="1"/>
  <c r="K4" i="1"/>
  <c r="K3" i="1"/>
  <c r="K2" i="1"/>
  <c r="F3" i="1"/>
  <c r="B10" i="1"/>
  <c r="C10" i="1"/>
  <c r="D4" i="1"/>
  <c r="D5" i="1"/>
  <c r="D6" i="1"/>
  <c r="D7" i="1"/>
  <c r="D8" i="1"/>
  <c r="D9" i="1"/>
  <c r="D3" i="1"/>
  <c r="K10" i="1" l="1"/>
  <c r="F9" i="1" s="1"/>
  <c r="D10" i="1"/>
  <c r="F12" i="1" l="1"/>
  <c r="F6" i="1"/>
</calcChain>
</file>

<file path=xl/sharedStrings.xml><?xml version="1.0" encoding="utf-8"?>
<sst xmlns="http://schemas.openxmlformats.org/spreadsheetml/2006/main" count="63" uniqueCount="51">
  <si>
    <t>Task A</t>
  </si>
  <si>
    <t>Task B</t>
  </si>
  <si>
    <t>Task C</t>
  </si>
  <si>
    <t>Task D</t>
  </si>
  <si>
    <t>Task E</t>
  </si>
  <si>
    <t>Task F</t>
  </si>
  <si>
    <t>Task G</t>
  </si>
  <si>
    <t>Person Hours</t>
  </si>
  <si>
    <t>Average Tasks/Year</t>
  </si>
  <si>
    <t>Total Person Hours</t>
  </si>
  <si>
    <t>Total</t>
  </si>
  <si>
    <t>--&gt; without factoring in the individuals</t>
  </si>
  <si>
    <t># of necessary FTE v1</t>
  </si>
  <si>
    <t xml:space="preserve">https://www.bls.gov/opub/ted/2018/private-industry-workers-received-average-of-15-paid-vacation-days-after-5-years-of-service-in-2017.htm </t>
  </si>
  <si>
    <t xml:space="preserve">https://www.zippia.com/advice/pto-statistics/#:~:text=The%20average%20PTO%20rate%20is,time%20off%2C%20on%20average.. </t>
  </si>
  <si>
    <t>Assumptions</t>
  </si>
  <si>
    <t>Sick</t>
  </si>
  <si>
    <t>Days per year</t>
  </si>
  <si>
    <t>Hours per year</t>
  </si>
  <si>
    <t>Vacation</t>
  </si>
  <si>
    <t>Transition</t>
  </si>
  <si>
    <t>Holidays</t>
  </si>
  <si>
    <t>Meetings/Events</t>
  </si>
  <si>
    <t>Receiving Training</t>
  </si>
  <si>
    <t>Providing Training</t>
  </si>
  <si>
    <t># of necessary FTE v2</t>
  </si>
  <si>
    <t>Definition</t>
  </si>
  <si>
    <t>Team Scenario A</t>
  </si>
  <si>
    <t>Person 1</t>
  </si>
  <si>
    <t>Person 2</t>
  </si>
  <si>
    <t>Person 3</t>
  </si>
  <si>
    <t>Person 4</t>
  </si>
  <si>
    <t>Person 5</t>
  </si>
  <si>
    <t>Total Team FTE</t>
  </si>
  <si>
    <t>Team Scenario B</t>
  </si>
  <si>
    <t>Team Scenario C</t>
  </si>
  <si>
    <t>Full Time Equivalent (FTE) Hours v2</t>
  </si>
  <si>
    <t>Full Time Equivalent (FTE) Hours v1</t>
  </si>
  <si>
    <t>0-2 years experience in the department/unit, doing the job they currently hold; 0-2 years in the profession</t>
  </si>
  <si>
    <t>3-5 years experience in the department/unit, doing the job they currently hold; 3+ years in profession</t>
  </si>
  <si>
    <t>5+ years experience in the department/unit, doing the job they currently hold; 3+ years in profession</t>
  </si>
  <si>
    <t>0-2 years experience in the department/unit, doing the job they currently hold; 2+ years in the profession</t>
  </si>
  <si>
    <t>2-3 years experience in the department/unit, doing the job they currently hold; 2+ years in the profession</t>
  </si>
  <si>
    <t>cFTE</t>
  </si>
  <si>
    <r>
      <rPr>
        <b/>
        <u/>
        <sz val="11"/>
        <color theme="1"/>
        <rFont val="Calibri"/>
        <family val="2"/>
        <scheme val="minor"/>
      </rPr>
      <t>Notes/Additonal Thoughts:</t>
    </r>
    <r>
      <rPr>
        <sz val="11"/>
        <color theme="1"/>
        <rFont val="Calibri"/>
        <family val="2"/>
        <scheme val="minor"/>
      </rPr>
      <t xml:space="preserve">
Years of experience in the job and in the profession at large are just two of the many factors that should be considered when calculating capacity FTE (cFTE).  Some other examples:
- Skill level of other RAs in a team environment</t>
    </r>
    <r>
      <rPr>
        <i/>
        <sz val="11"/>
        <color theme="1"/>
        <rFont val="Calibri"/>
        <family val="2"/>
        <scheme val="minor"/>
      </rPr>
      <t xml:space="preserve"> (is the RA spending time training/mentoring less experienced RAs?)</t>
    </r>
    <r>
      <rPr>
        <sz val="11"/>
        <color theme="1"/>
        <rFont val="Calibri"/>
        <family val="2"/>
        <scheme val="minor"/>
      </rPr>
      <t xml:space="preserve">
- Continued education/professional development </t>
    </r>
    <r>
      <rPr>
        <i/>
        <sz val="11"/>
        <color theme="1"/>
        <rFont val="Calibri"/>
        <family val="2"/>
        <scheme val="minor"/>
      </rPr>
      <t>(does the RA make above-average efforts to keep up with changing regulations?  Are they involved in professional development opportunities?)</t>
    </r>
    <r>
      <rPr>
        <sz val="11"/>
        <color theme="1"/>
        <rFont val="Calibri"/>
        <family val="2"/>
        <scheme val="minor"/>
      </rPr>
      <t xml:space="preserve">
- Service to institution </t>
    </r>
    <r>
      <rPr>
        <i/>
        <sz val="11"/>
        <color theme="1"/>
        <rFont val="Calibri"/>
        <family val="2"/>
        <scheme val="minor"/>
      </rPr>
      <t xml:space="preserve">(does the RA contribute to campus efforts?  Are they leading trainings, serving on focus groups/beta groups for changes affecting research administration on campus?)
</t>
    </r>
    <r>
      <rPr>
        <sz val="11"/>
        <color theme="1"/>
        <rFont val="Calibri"/>
        <family val="2"/>
        <scheme val="minor"/>
      </rPr>
      <t xml:space="preserve">Word of caution: Capacity is not the same thing as performance, do not conflate the two!  Also, a truly balanced team needs a variety of capabilities, contributions, and expertise to be high-achieving.  Don’t fall into the trap of trying to recruit only highly-weighted individuals onto your team at the expense of other candidates who could contribute in other ways.  </t>
    </r>
  </si>
  <si>
    <t>Expanded Tasks</t>
  </si>
  <si>
    <t>Traditional Method</t>
  </si>
  <si>
    <t>Updated Method</t>
  </si>
  <si>
    <t>--&gt; 40 hours * 52 weeks per year = 2,080 hours per year, per FTE</t>
  </si>
  <si>
    <t>--&gt; 2,080 hours minus assumptions</t>
  </si>
  <si>
    <t>--&gt; round up and/or inflate to allow for vacancies and extended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</si>
</sst>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i/>
      <sz val="11"/>
      <color theme="1"/>
      <name val="Calibri"/>
      <family val="2"/>
      <scheme val="minor"/>
    </font>
    <font>
      <u/>
      <sz val="11"/>
      <color theme="10"/>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2">
    <xf numFmtId="0" fontId="0" fillId="0" borderId="0"/>
    <xf numFmtId="0" fontId="2" fillId="0" borderId="0" applyNumberFormat="0" applyFill="0" applyBorder="0" applyAlignment="0" applyProtection="0"/>
  </cellStyleXfs>
  <cellXfs count="52">
    <xf numFmtId="0" fontId="0" fillId="0" borderId="0" xfId="0"/>
    <xf numFmtId="0" fontId="0" fillId="2" borderId="0" xfId="0" applyFill="1"/>
    <xf numFmtId="0" fontId="0" fillId="2" borderId="0" xfId="0" applyFill="1" applyAlignment="1">
      <alignment wrapText="1"/>
    </xf>
    <xf numFmtId="0" fontId="2" fillId="2" borderId="0" xfId="1" applyFill="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1" xfId="0" applyFill="1" applyBorder="1"/>
    <xf numFmtId="0" fontId="0" fillId="3" borderId="7" xfId="0" applyFill="1" applyBorder="1"/>
    <xf numFmtId="0" fontId="0" fillId="3" borderId="9" xfId="0" applyFill="1" applyBorder="1"/>
    <xf numFmtId="0" fontId="0" fillId="3" borderId="14" xfId="0" applyFill="1" applyBorder="1"/>
    <xf numFmtId="2" fontId="0" fillId="3" borderId="0" xfId="0" applyNumberFormat="1" applyFill="1" applyBorder="1"/>
    <xf numFmtId="0" fontId="0" fillId="3" borderId="11" xfId="0" applyFill="1" applyBorder="1"/>
    <xf numFmtId="2" fontId="0" fillId="3" borderId="6" xfId="0" applyNumberFormat="1" applyFill="1" applyBorder="1"/>
    <xf numFmtId="0" fontId="0" fillId="3" borderId="12" xfId="0" applyFill="1" applyBorder="1"/>
    <xf numFmtId="0" fontId="0" fillId="3" borderId="3" xfId="0" applyFill="1" applyBorder="1" applyAlignment="1">
      <alignment wrapText="1"/>
    </xf>
    <xf numFmtId="0" fontId="0" fillId="3" borderId="0" xfId="0" applyFill="1" applyBorder="1" applyAlignment="1">
      <alignment wrapText="1"/>
    </xf>
    <xf numFmtId="0" fontId="0" fillId="3" borderId="13" xfId="0" applyFill="1" applyBorder="1"/>
    <xf numFmtId="0" fontId="0" fillId="3" borderId="0" xfId="0" applyFill="1" applyBorder="1" applyAlignment="1">
      <alignment vertical="top"/>
    </xf>
    <xf numFmtId="164" fontId="0" fillId="3" borderId="0" xfId="0" applyNumberFormat="1" applyFill="1" applyBorder="1" applyAlignment="1">
      <alignment vertical="top"/>
    </xf>
    <xf numFmtId="2" fontId="0" fillId="3" borderId="5" xfId="0" applyNumberFormat="1" applyFill="1" applyBorder="1" applyAlignment="1">
      <alignment horizontal="left"/>
    </xf>
    <xf numFmtId="2" fontId="0" fillId="3" borderId="7" xfId="0" applyNumberFormat="1" applyFill="1" applyBorder="1" applyAlignment="1">
      <alignment horizontal="left"/>
    </xf>
    <xf numFmtId="0" fontId="3" fillId="3" borderId="2" xfId="0" applyFont="1" applyFill="1" applyBorder="1" applyAlignment="1">
      <alignment horizontal="left"/>
    </xf>
    <xf numFmtId="0" fontId="3" fillId="3" borderId="3" xfId="0" applyFont="1" applyFill="1" applyBorder="1"/>
    <xf numFmtId="0" fontId="3" fillId="3" borderId="5" xfId="0" applyFont="1" applyFill="1" applyBorder="1"/>
    <xf numFmtId="0" fontId="3" fillId="3" borderId="11" xfId="0" applyFont="1" applyFill="1" applyBorder="1"/>
    <xf numFmtId="2" fontId="3" fillId="3" borderId="10" xfId="0" applyNumberFormat="1" applyFont="1" applyFill="1" applyBorder="1"/>
    <xf numFmtId="2" fontId="3" fillId="3" borderId="8" xfId="0" applyNumberFormat="1" applyFont="1" applyFill="1" applyBorder="1"/>
    <xf numFmtId="0" fontId="3" fillId="3" borderId="0" xfId="0" applyFont="1" applyFill="1" applyBorder="1"/>
    <xf numFmtId="0" fontId="3" fillId="3" borderId="2" xfId="0" applyFont="1" applyFill="1" applyBorder="1"/>
    <xf numFmtId="0" fontId="3" fillId="3" borderId="4" xfId="0" applyFont="1" applyFill="1" applyBorder="1"/>
    <xf numFmtId="0" fontId="0" fillId="3" borderId="15" xfId="0" applyFill="1" applyBorder="1"/>
    <xf numFmtId="0" fontId="4" fillId="3" borderId="3" xfId="0" applyFont="1" applyFill="1" applyBorder="1"/>
    <xf numFmtId="0" fontId="4" fillId="3" borderId="16" xfId="0" applyFont="1" applyFill="1" applyBorder="1"/>
    <xf numFmtId="0" fontId="0" fillId="3" borderId="17" xfId="0" applyFill="1" applyBorder="1" applyAlignment="1">
      <alignment wrapText="1"/>
    </xf>
    <xf numFmtId="0" fontId="0" fillId="3" borderId="18" xfId="0" applyFill="1" applyBorder="1"/>
    <xf numFmtId="0" fontId="1" fillId="3" borderId="0" xfId="0" quotePrefix="1" applyFont="1" applyFill="1" applyBorder="1" applyAlignment="1">
      <alignment horizontal="left" vertical="top" wrapText="1"/>
    </xf>
    <xf numFmtId="0" fontId="1" fillId="3" borderId="6" xfId="0" quotePrefix="1"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3" borderId="9" xfId="0" quotePrefix="1" applyFont="1" applyFill="1" applyBorder="1" applyAlignment="1">
      <alignment horizontal="left" wrapText="1"/>
    </xf>
    <xf numFmtId="0" fontId="1" fillId="3" borderId="14" xfId="0" quotePrefix="1"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ippia.com/advice/pto-statistics/" TargetMode="External"/><Relationship Id="rId1" Type="http://schemas.openxmlformats.org/officeDocument/2006/relationships/hyperlink" Target="https://www.bls.gov/opub/ted/2018/private-industry-workers-received-average-of-15-paid-vacation-days-after-5-years-of-service-in-201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8B8B5-ED5D-4DFC-AACB-A68B0C39861F}">
  <sheetPr>
    <pageSetUpPr fitToPage="1"/>
  </sheetPr>
  <dimension ref="A1:K45"/>
  <sheetViews>
    <sheetView tabSelected="1" zoomScale="90" zoomScaleNormal="90" workbookViewId="0">
      <selection activeCell="A28" sqref="A28"/>
    </sheetView>
  </sheetViews>
  <sheetFormatPr defaultRowHeight="14.4" x14ac:dyDescent="0.3"/>
  <cols>
    <col min="1" max="1" width="16.21875" style="1" customWidth="1"/>
    <col min="2" max="2" width="14.21875" style="1" customWidth="1"/>
    <col min="3" max="3" width="20.109375" style="1" customWidth="1"/>
    <col min="4" max="4" width="17.6640625" style="1" customWidth="1"/>
    <col min="5" max="5" width="18.44140625" style="1" customWidth="1"/>
    <col min="6" max="6" width="29.21875" style="1" bestFit="1" customWidth="1"/>
    <col min="7" max="7" width="30.5546875" style="2" customWidth="1"/>
    <col min="8" max="8" width="8.88671875" style="1"/>
    <col min="9" max="9" width="22.109375" style="1" bestFit="1" customWidth="1"/>
    <col min="10" max="10" width="12.6640625" style="1" bestFit="1" customWidth="1"/>
    <col min="11" max="11" width="13.77734375" style="1" bestFit="1" customWidth="1"/>
    <col min="12" max="16384" width="8.88671875" style="1"/>
  </cols>
  <sheetData>
    <row r="1" spans="1:11" x14ac:dyDescent="0.3">
      <c r="A1" s="4"/>
      <c r="B1" s="5"/>
      <c r="C1" s="5"/>
      <c r="D1" s="5"/>
      <c r="E1" s="6"/>
      <c r="F1" s="35" t="s">
        <v>46</v>
      </c>
      <c r="G1" s="18"/>
      <c r="H1" s="6"/>
      <c r="I1" s="32" t="s">
        <v>15</v>
      </c>
      <c r="J1" s="26" t="s">
        <v>17</v>
      </c>
      <c r="K1" s="33" t="s">
        <v>18</v>
      </c>
    </row>
    <row r="2" spans="1:11" x14ac:dyDescent="0.3">
      <c r="A2" s="27" t="s">
        <v>45</v>
      </c>
      <c r="B2" s="31" t="s">
        <v>7</v>
      </c>
      <c r="C2" s="31" t="s">
        <v>8</v>
      </c>
      <c r="D2" s="31" t="s">
        <v>9</v>
      </c>
      <c r="E2" s="9"/>
      <c r="F2" s="8" t="s">
        <v>37</v>
      </c>
      <c r="G2" s="19"/>
      <c r="H2" s="9"/>
      <c r="I2" s="7" t="s">
        <v>19</v>
      </c>
      <c r="J2" s="8">
        <v>10</v>
      </c>
      <c r="K2" s="9">
        <f t="shared" ref="K2:K8" si="0">J2*8</f>
        <v>80</v>
      </c>
    </row>
    <row r="3" spans="1:11" ht="28.8" customHeight="1" x14ac:dyDescent="0.3">
      <c r="A3" s="7" t="s">
        <v>0</v>
      </c>
      <c r="B3" s="8">
        <v>15</v>
      </c>
      <c r="C3" s="8">
        <v>100</v>
      </c>
      <c r="D3" s="8">
        <f>B3*C3</f>
        <v>1500</v>
      </c>
      <c r="E3" s="9"/>
      <c r="F3" s="21">
        <f>40*52</f>
        <v>2080</v>
      </c>
      <c r="G3" s="39" t="s">
        <v>48</v>
      </c>
      <c r="H3" s="40"/>
      <c r="I3" s="7" t="s">
        <v>16</v>
      </c>
      <c r="J3" s="8">
        <v>5</v>
      </c>
      <c r="K3" s="9">
        <f t="shared" si="0"/>
        <v>40</v>
      </c>
    </row>
    <row r="4" spans="1:11" x14ac:dyDescent="0.3">
      <c r="A4" s="7" t="s">
        <v>1</v>
      </c>
      <c r="B4" s="8">
        <v>12</v>
      </c>
      <c r="C4" s="8">
        <v>80</v>
      </c>
      <c r="D4" s="8">
        <f t="shared" ref="D4:D9" si="1">B4*C4</f>
        <v>960</v>
      </c>
      <c r="E4" s="9"/>
      <c r="F4" s="8"/>
      <c r="G4" s="19"/>
      <c r="H4" s="9"/>
      <c r="I4" s="7" t="s">
        <v>21</v>
      </c>
      <c r="J4" s="8">
        <v>8</v>
      </c>
      <c r="K4" s="9">
        <f t="shared" si="0"/>
        <v>64</v>
      </c>
    </row>
    <row r="5" spans="1:11" x14ac:dyDescent="0.3">
      <c r="A5" s="7" t="s">
        <v>2</v>
      </c>
      <c r="B5" s="8">
        <v>8</v>
      </c>
      <c r="C5" s="8">
        <v>75</v>
      </c>
      <c r="D5" s="8">
        <f t="shared" si="1"/>
        <v>600</v>
      </c>
      <c r="E5" s="9"/>
      <c r="F5" s="8" t="s">
        <v>12</v>
      </c>
      <c r="G5" s="19"/>
      <c r="H5" s="9"/>
      <c r="I5" s="7" t="s">
        <v>22</v>
      </c>
      <c r="J5" s="8">
        <v>10</v>
      </c>
      <c r="K5" s="9">
        <f t="shared" si="0"/>
        <v>80</v>
      </c>
    </row>
    <row r="6" spans="1:11" x14ac:dyDescent="0.3">
      <c r="A6" s="7" t="s">
        <v>3</v>
      </c>
      <c r="B6" s="8">
        <v>15</v>
      </c>
      <c r="C6" s="8">
        <v>50</v>
      </c>
      <c r="D6" s="8">
        <f t="shared" si="1"/>
        <v>750</v>
      </c>
      <c r="E6" s="9"/>
      <c r="F6" s="22">
        <f>D10/F3</f>
        <v>3.2019230769230771</v>
      </c>
      <c r="G6" s="39" t="s">
        <v>11</v>
      </c>
      <c r="H6" s="40"/>
      <c r="I6" s="7" t="s">
        <v>23</v>
      </c>
      <c r="J6" s="8">
        <v>10</v>
      </c>
      <c r="K6" s="9">
        <f t="shared" si="0"/>
        <v>80</v>
      </c>
    </row>
    <row r="7" spans="1:11" x14ac:dyDescent="0.3">
      <c r="A7" s="7" t="s">
        <v>4</v>
      </c>
      <c r="B7" s="8">
        <v>1</v>
      </c>
      <c r="C7" s="8">
        <v>200</v>
      </c>
      <c r="D7" s="8">
        <f t="shared" si="1"/>
        <v>200</v>
      </c>
      <c r="E7" s="9"/>
      <c r="F7" s="36" t="s">
        <v>47</v>
      </c>
      <c r="G7" s="37"/>
      <c r="H7" s="38"/>
      <c r="I7" s="7" t="s">
        <v>24</v>
      </c>
      <c r="J7" s="8">
        <v>10</v>
      </c>
      <c r="K7" s="9">
        <f t="shared" si="0"/>
        <v>80</v>
      </c>
    </row>
    <row r="8" spans="1:11" x14ac:dyDescent="0.3">
      <c r="A8" s="7" t="s">
        <v>5</v>
      </c>
      <c r="B8" s="8">
        <v>1</v>
      </c>
      <c r="C8" s="8">
        <v>150</v>
      </c>
      <c r="D8" s="8">
        <f t="shared" si="1"/>
        <v>150</v>
      </c>
      <c r="E8" s="9"/>
      <c r="F8" s="8" t="s">
        <v>36</v>
      </c>
      <c r="G8" s="19"/>
      <c r="H8" s="9"/>
      <c r="I8" s="7" t="s">
        <v>20</v>
      </c>
      <c r="J8" s="8">
        <v>15</v>
      </c>
      <c r="K8" s="9">
        <f t="shared" si="0"/>
        <v>120</v>
      </c>
    </row>
    <row r="9" spans="1:11" x14ac:dyDescent="0.3">
      <c r="A9" s="7" t="s">
        <v>6</v>
      </c>
      <c r="B9" s="8">
        <v>50</v>
      </c>
      <c r="C9" s="8">
        <v>50</v>
      </c>
      <c r="D9" s="8">
        <f t="shared" si="1"/>
        <v>2500</v>
      </c>
      <c r="E9" s="9"/>
      <c r="F9" s="8">
        <f>(40*52)-K10</f>
        <v>1536</v>
      </c>
      <c r="G9" s="39" t="s">
        <v>49</v>
      </c>
      <c r="H9" s="40"/>
      <c r="I9" s="7"/>
      <c r="J9" s="8"/>
      <c r="K9" s="9"/>
    </row>
    <row r="10" spans="1:11" x14ac:dyDescent="0.3">
      <c r="A10" s="34" t="s">
        <v>10</v>
      </c>
      <c r="B10" s="10">
        <f t="shared" ref="B10:D10" si="2">SUM(B3:B9)</f>
        <v>102</v>
      </c>
      <c r="C10" s="10">
        <f t="shared" si="2"/>
        <v>705</v>
      </c>
      <c r="D10" s="10">
        <f t="shared" si="2"/>
        <v>6660</v>
      </c>
      <c r="E10" s="9"/>
      <c r="F10" s="8"/>
      <c r="G10" s="19"/>
      <c r="H10" s="9"/>
      <c r="I10" s="7"/>
      <c r="J10" s="10">
        <f>SUM(J2:J9)</f>
        <v>68</v>
      </c>
      <c r="K10" s="20">
        <f>SUM(K2:K9)</f>
        <v>544</v>
      </c>
    </row>
    <row r="11" spans="1:11" x14ac:dyDescent="0.3">
      <c r="A11" s="7"/>
      <c r="B11" s="8"/>
      <c r="C11" s="8"/>
      <c r="D11" s="8"/>
      <c r="E11" s="9"/>
      <c r="F11" s="8" t="s">
        <v>25</v>
      </c>
      <c r="G11" s="19"/>
      <c r="H11" s="9"/>
      <c r="I11" s="7"/>
      <c r="J11" s="8"/>
      <c r="K11" s="9"/>
    </row>
    <row r="12" spans="1:11" ht="29.4" customHeight="1" thickBot="1" x14ac:dyDescent="0.35">
      <c r="A12" s="7"/>
      <c r="B12" s="8"/>
      <c r="C12" s="8"/>
      <c r="D12" s="8"/>
      <c r="E12" s="9"/>
      <c r="F12" s="22">
        <f>D10/F9</f>
        <v>4.3359375</v>
      </c>
      <c r="G12" s="50" t="s">
        <v>50</v>
      </c>
      <c r="H12" s="51"/>
      <c r="I12" s="11"/>
      <c r="J12" s="12"/>
      <c r="K12" s="13"/>
    </row>
    <row r="13" spans="1:11" x14ac:dyDescent="0.3">
      <c r="A13" s="25" t="s">
        <v>43</v>
      </c>
      <c r="B13" s="26" t="s">
        <v>26</v>
      </c>
      <c r="C13" s="5"/>
      <c r="D13" s="5"/>
      <c r="E13" s="5"/>
      <c r="F13" s="6"/>
      <c r="G13" s="41" t="s">
        <v>44</v>
      </c>
      <c r="H13" s="42"/>
      <c r="I13" s="42"/>
      <c r="J13" s="42"/>
      <c r="K13" s="43"/>
    </row>
    <row r="14" spans="1:11" x14ac:dyDescent="0.3">
      <c r="A14" s="23">
        <v>1.5</v>
      </c>
      <c r="B14" s="8" t="s">
        <v>40</v>
      </c>
      <c r="C14" s="8"/>
      <c r="D14" s="8"/>
      <c r="E14" s="8"/>
      <c r="F14" s="9"/>
      <c r="G14" s="44"/>
      <c r="H14" s="45"/>
      <c r="I14" s="45"/>
      <c r="J14" s="45"/>
      <c r="K14" s="46"/>
    </row>
    <row r="15" spans="1:11" x14ac:dyDescent="0.3">
      <c r="A15" s="23">
        <v>1.25</v>
      </c>
      <c r="B15" s="8" t="s">
        <v>39</v>
      </c>
      <c r="C15" s="8"/>
      <c r="D15" s="8"/>
      <c r="E15" s="8"/>
      <c r="F15" s="9"/>
      <c r="G15" s="44"/>
      <c r="H15" s="45"/>
      <c r="I15" s="45"/>
      <c r="J15" s="45"/>
      <c r="K15" s="46"/>
    </row>
    <row r="16" spans="1:11" x14ac:dyDescent="0.3">
      <c r="A16" s="23">
        <v>1</v>
      </c>
      <c r="B16" s="8" t="s">
        <v>42</v>
      </c>
      <c r="C16" s="8"/>
      <c r="D16" s="8"/>
      <c r="E16" s="8"/>
      <c r="F16" s="9"/>
      <c r="G16" s="44"/>
      <c r="H16" s="45"/>
      <c r="I16" s="45"/>
      <c r="J16" s="45"/>
      <c r="K16" s="46"/>
    </row>
    <row r="17" spans="1:11" x14ac:dyDescent="0.3">
      <c r="A17" s="23">
        <v>0.75</v>
      </c>
      <c r="B17" s="8" t="s">
        <v>41</v>
      </c>
      <c r="C17" s="8"/>
      <c r="D17" s="8"/>
      <c r="E17" s="8"/>
      <c r="F17" s="9"/>
      <c r="G17" s="44"/>
      <c r="H17" s="45"/>
      <c r="I17" s="45"/>
      <c r="J17" s="45"/>
      <c r="K17" s="46"/>
    </row>
    <row r="18" spans="1:11" x14ac:dyDescent="0.3">
      <c r="A18" s="23">
        <v>0.5</v>
      </c>
      <c r="B18" s="8" t="s">
        <v>38</v>
      </c>
      <c r="C18" s="8"/>
      <c r="D18" s="8"/>
      <c r="E18" s="8"/>
      <c r="F18" s="9"/>
      <c r="G18" s="44"/>
      <c r="H18" s="45"/>
      <c r="I18" s="45"/>
      <c r="J18" s="45"/>
      <c r="K18" s="46"/>
    </row>
    <row r="19" spans="1:11" ht="15" thickBot="1" x14ac:dyDescent="0.35">
      <c r="A19" s="24"/>
      <c r="B19" s="12"/>
      <c r="C19" s="12"/>
      <c r="D19" s="12"/>
      <c r="E19" s="12"/>
      <c r="F19" s="13"/>
      <c r="G19" s="44"/>
      <c r="H19" s="45"/>
      <c r="I19" s="45"/>
      <c r="J19" s="45"/>
      <c r="K19" s="46"/>
    </row>
    <row r="20" spans="1:11" x14ac:dyDescent="0.3">
      <c r="A20" s="27" t="s">
        <v>27</v>
      </c>
      <c r="B20" s="8"/>
      <c r="C20" s="28" t="s">
        <v>34</v>
      </c>
      <c r="D20" s="8"/>
      <c r="E20" s="28" t="s">
        <v>35</v>
      </c>
      <c r="F20" s="9"/>
      <c r="G20" s="44"/>
      <c r="H20" s="45"/>
      <c r="I20" s="45"/>
      <c r="J20" s="45"/>
      <c r="K20" s="46"/>
    </row>
    <row r="21" spans="1:11" x14ac:dyDescent="0.3">
      <c r="A21" s="7" t="s">
        <v>28</v>
      </c>
      <c r="B21" s="14">
        <f>A14</f>
        <v>1.5</v>
      </c>
      <c r="C21" s="15" t="s">
        <v>28</v>
      </c>
      <c r="D21" s="14">
        <f>A16</f>
        <v>1</v>
      </c>
      <c r="E21" s="15" t="s">
        <v>28</v>
      </c>
      <c r="F21" s="16">
        <f>A16</f>
        <v>1</v>
      </c>
      <c r="G21" s="44"/>
      <c r="H21" s="45"/>
      <c r="I21" s="45"/>
      <c r="J21" s="45"/>
      <c r="K21" s="46"/>
    </row>
    <row r="22" spans="1:11" x14ac:dyDescent="0.3">
      <c r="A22" s="7" t="s">
        <v>29</v>
      </c>
      <c r="B22" s="14">
        <f>A16</f>
        <v>1</v>
      </c>
      <c r="C22" s="15" t="s">
        <v>29</v>
      </c>
      <c r="D22" s="14">
        <f>A17</f>
        <v>0.75</v>
      </c>
      <c r="E22" s="15" t="s">
        <v>29</v>
      </c>
      <c r="F22" s="16">
        <f>A17</f>
        <v>0.75</v>
      </c>
      <c r="G22" s="44"/>
      <c r="H22" s="45"/>
      <c r="I22" s="45"/>
      <c r="J22" s="45"/>
      <c r="K22" s="46"/>
    </row>
    <row r="23" spans="1:11" x14ac:dyDescent="0.3">
      <c r="A23" s="7" t="s">
        <v>30</v>
      </c>
      <c r="B23" s="14">
        <f>A17</f>
        <v>0.75</v>
      </c>
      <c r="C23" s="15" t="s">
        <v>30</v>
      </c>
      <c r="D23" s="14">
        <f>A17</f>
        <v>0.75</v>
      </c>
      <c r="E23" s="15" t="s">
        <v>30</v>
      </c>
      <c r="F23" s="16">
        <f>A18</f>
        <v>0.5</v>
      </c>
      <c r="G23" s="44"/>
      <c r="H23" s="45"/>
      <c r="I23" s="45"/>
      <c r="J23" s="45"/>
      <c r="K23" s="46"/>
    </row>
    <row r="24" spans="1:11" x14ac:dyDescent="0.3">
      <c r="A24" s="7" t="s">
        <v>31</v>
      </c>
      <c r="B24" s="14">
        <f>A18</f>
        <v>0.5</v>
      </c>
      <c r="C24" s="15" t="s">
        <v>31</v>
      </c>
      <c r="D24" s="14">
        <f>A18</f>
        <v>0.5</v>
      </c>
      <c r="E24" s="15" t="s">
        <v>31</v>
      </c>
      <c r="F24" s="16">
        <f>A18</f>
        <v>0.5</v>
      </c>
      <c r="G24" s="44"/>
      <c r="H24" s="45"/>
      <c r="I24" s="45"/>
      <c r="J24" s="45"/>
      <c r="K24" s="46"/>
    </row>
    <row r="25" spans="1:11" x14ac:dyDescent="0.3">
      <c r="A25" s="7" t="s">
        <v>32</v>
      </c>
      <c r="B25" s="14">
        <f>A18</f>
        <v>0.5</v>
      </c>
      <c r="C25" s="15" t="s">
        <v>32</v>
      </c>
      <c r="D25" s="8">
        <v>0</v>
      </c>
      <c r="E25" s="15" t="s">
        <v>32</v>
      </c>
      <c r="F25" s="16">
        <f>A18</f>
        <v>0.5</v>
      </c>
      <c r="G25" s="44"/>
      <c r="H25" s="45"/>
      <c r="I25" s="45"/>
      <c r="J25" s="45"/>
      <c r="K25" s="46"/>
    </row>
    <row r="26" spans="1:11" ht="15" thickBot="1" x14ac:dyDescent="0.35">
      <c r="A26" s="11" t="s">
        <v>33</v>
      </c>
      <c r="B26" s="30">
        <f>SUM(B21:B25)</f>
        <v>4.25</v>
      </c>
      <c r="C26" s="17" t="s">
        <v>33</v>
      </c>
      <c r="D26" s="30">
        <f>SUM(D21:D25)</f>
        <v>3</v>
      </c>
      <c r="E26" s="17" t="s">
        <v>33</v>
      </c>
      <c r="F26" s="29">
        <f>SUM(F21:F25)</f>
        <v>3.25</v>
      </c>
      <c r="G26" s="47"/>
      <c r="H26" s="48"/>
      <c r="I26" s="48"/>
      <c r="J26" s="48"/>
      <c r="K26" s="49"/>
    </row>
    <row r="44" spans="1:1" x14ac:dyDescent="0.3">
      <c r="A44" s="3" t="s">
        <v>13</v>
      </c>
    </row>
    <row r="45" spans="1:1" x14ac:dyDescent="0.3">
      <c r="A45" s="3" t="s">
        <v>14</v>
      </c>
    </row>
  </sheetData>
  <mergeCells count="5">
    <mergeCell ref="G3:H3"/>
    <mergeCell ref="G6:H6"/>
    <mergeCell ref="G13:K26"/>
    <mergeCell ref="G9:H9"/>
    <mergeCell ref="G12:H12"/>
  </mergeCells>
  <hyperlinks>
    <hyperlink ref="A44" r:id="rId1" xr:uid="{C7A1EDF5-FA32-4D25-A1B3-7D72D62CB3CB}"/>
    <hyperlink ref="A45" r:id="rId2" location=":~:text=The%20average%20PTO%20rate%20is,time%20off%2C%20on%20average.. " xr:uid="{BAC72F87-E870-409D-833C-B33C5337B3BF}"/>
  </hyperlinks>
  <pageMargins left="0.25" right="0.25" top="0.75" bottom="0.75" header="0.3" footer="0.3"/>
  <pageSetup paperSize="5" scale="84" orientation="landscape" horizontalDpi="1200" verticalDpi="1200" r:id="rId3"/>
  <headerFooter>
    <oddHeader>&amp;CWorkload Measurements: A More Realistic Approach to Staffing Our Offices</oddHeader>
    <oddFooter>&amp;R&amp;"-,Italic"Lacey Rhea, 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Duke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Lacey Rhea</dc:creator>
  <cp:lastModifiedBy>Lacey Rhea</cp:lastModifiedBy>
  <cp:lastPrinted>2024-05-10T23:00:22Z</cp:lastPrinted>
  <dcterms:created xsi:type="dcterms:W3CDTF">2022-09-27T18:53:52Z</dcterms:created>
  <dcterms:modified xsi:type="dcterms:W3CDTF">2024-05-10T23:00:30Z</dcterms:modified>
</cp:coreProperties>
</file>