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campbell\Desktop\"/>
    </mc:Choice>
  </mc:AlternateContent>
  <xr:revisionPtr revIDLastSave="0" documentId="8_{C64FA79E-8CA5-4F65-AFA3-02C8E9209DC1}" xr6:coauthVersionLast="47" xr6:coauthVersionMax="47" xr10:uidLastSave="{00000000-0000-0000-0000-000000000000}"/>
  <bookViews>
    <workbookView xWindow="28702" yWindow="-98" windowWidth="28995" windowHeight="15796" xr2:uid="{55AB84CC-2C0A-4BCF-8156-67F5F9E6915D}"/>
  </bookViews>
  <sheets>
    <sheet name="JUL2022" sheetId="1" r:id="rId1"/>
  </sheets>
  <externalReferences>
    <externalReference r:id="rId2"/>
  </externalReferences>
  <definedNames>
    <definedName name="_xlnm.Print_Area" localSheetId="0">'JUL2022'!$A$1:$M$61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M53" i="1"/>
  <c r="K53" i="1"/>
  <c r="I53" i="1"/>
  <c r="H53" i="1"/>
  <c r="G53" i="1"/>
  <c r="D53" i="1"/>
  <c r="C53" i="1"/>
  <c r="J52" i="1"/>
  <c r="J51" i="1"/>
  <c r="J50" i="1"/>
  <c r="J49" i="1"/>
  <c r="J48" i="1"/>
  <c r="J47" i="1"/>
  <c r="M42" i="1"/>
  <c r="L42" i="1"/>
  <c r="K42" i="1"/>
  <c r="I42" i="1"/>
  <c r="H42" i="1"/>
  <c r="G42" i="1"/>
  <c r="D42" i="1"/>
  <c r="C42" i="1"/>
  <c r="J41" i="1"/>
  <c r="J40" i="1"/>
  <c r="J39" i="1"/>
  <c r="J38" i="1"/>
  <c r="M35" i="1"/>
  <c r="L35" i="1"/>
  <c r="K35" i="1"/>
  <c r="I35" i="1"/>
  <c r="H35" i="1"/>
  <c r="G35" i="1"/>
  <c r="D35" i="1"/>
  <c r="C35" i="1"/>
  <c r="F33" i="1"/>
  <c r="F35" i="1" s="1"/>
  <c r="E33" i="1"/>
  <c r="E35" i="1" s="1"/>
  <c r="M30" i="1"/>
  <c r="K30" i="1"/>
  <c r="I30" i="1"/>
  <c r="H30" i="1"/>
  <c r="G30" i="1"/>
  <c r="D30" i="1"/>
  <c r="C30" i="1"/>
  <c r="J28" i="1"/>
  <c r="M25" i="1"/>
  <c r="L25" i="1"/>
  <c r="I25" i="1"/>
  <c r="H25" i="1"/>
  <c r="G25" i="1"/>
  <c r="D25" i="1"/>
  <c r="C25" i="1"/>
  <c r="F23" i="1"/>
  <c r="F25" i="1" s="1"/>
  <c r="E23" i="1"/>
  <c r="J23" i="1" s="1"/>
  <c r="J25" i="1" s="1"/>
  <c r="M20" i="1"/>
  <c r="K20" i="1"/>
  <c r="I20" i="1"/>
  <c r="H20" i="1"/>
  <c r="G20" i="1"/>
  <c r="D20" i="1"/>
  <c r="C20" i="1"/>
  <c r="J19" i="1"/>
  <c r="F20" i="1"/>
  <c r="F53" i="1" l="1"/>
  <c r="E20" i="1"/>
  <c r="K44" i="1"/>
  <c r="K57" i="1" s="1"/>
  <c r="M44" i="1"/>
  <c r="M57" i="1" s="1"/>
  <c r="F42" i="1"/>
  <c r="L44" i="1"/>
  <c r="E30" i="1"/>
  <c r="E25" i="1"/>
  <c r="F30" i="1"/>
  <c r="J42" i="1"/>
  <c r="C44" i="1"/>
  <c r="C55" i="1" s="1"/>
  <c r="C58" i="1" s="1"/>
  <c r="D44" i="1"/>
  <c r="D57" i="1" s="1"/>
  <c r="G44" i="1"/>
  <c r="H44" i="1"/>
  <c r="H55" i="1" s="1"/>
  <c r="H58" i="1" s="1"/>
  <c r="E53" i="1"/>
  <c r="I44" i="1"/>
  <c r="I55" i="1"/>
  <c r="I58" i="1" s="1"/>
  <c r="I57" i="1"/>
  <c r="H57" i="1"/>
  <c r="J53" i="1"/>
  <c r="G55" i="1"/>
  <c r="G58" i="1" s="1"/>
  <c r="G57" i="1"/>
  <c r="C57" i="1"/>
  <c r="J29" i="1"/>
  <c r="J30" i="1" s="1"/>
  <c r="J18" i="1"/>
  <c r="J20" i="1" s="1"/>
  <c r="J33" i="1"/>
  <c r="J35" i="1" s="1"/>
  <c r="E42" i="1"/>
  <c r="E44" i="1" l="1"/>
  <c r="K55" i="1"/>
  <c r="K58" i="1" s="1"/>
  <c r="F44" i="1"/>
  <c r="F55" i="1" s="1"/>
  <c r="F58" i="1" s="1"/>
  <c r="M55" i="1"/>
  <c r="M58" i="1" s="1"/>
  <c r="D55" i="1"/>
  <c r="D58" i="1" s="1"/>
  <c r="E57" i="1"/>
  <c r="E55" i="1"/>
  <c r="E58" i="1" s="1"/>
  <c r="F57" i="1"/>
  <c r="J44" i="1"/>
  <c r="J57" i="1" l="1"/>
  <c r="J55" i="1"/>
  <c r="J58" i="1" s="1"/>
</calcChain>
</file>

<file path=xl/sharedStrings.xml><?xml version="1.0" encoding="utf-8"?>
<sst xmlns="http://schemas.openxmlformats.org/spreadsheetml/2006/main" count="87" uniqueCount="79">
  <si>
    <t>PAGE</t>
  </si>
  <si>
    <t>OF PAGES</t>
  </si>
  <si>
    <t>National
Aeronautics and
Space
Administration</t>
  </si>
  <si>
    <t>Monthly Contractor Financial
Management Report</t>
  </si>
  <si>
    <r>
      <rPr>
        <sz val="12"/>
        <rFont val="Arial"/>
        <family val="2"/>
      </rPr>
      <t xml:space="preserve">Form Approved
</t>
    </r>
    <r>
      <rPr>
        <sz val="12"/>
        <rFont val="Arial"/>
        <family val="2"/>
      </rPr>
      <t>O.M.B. No. 2700-0003</t>
    </r>
  </si>
  <si>
    <t>2. REPORT FOR MONTH ENDING AND NUMBER
 OF WORKING DAYS</t>
  </si>
  <si>
    <t>TO:</t>
  </si>
  <si>
    <r>
      <rPr>
        <sz val="8"/>
        <rFont val="Arial"/>
        <family val="2"/>
      </rPr>
      <t>FROM:</t>
    </r>
  </si>
  <si>
    <r>
      <rPr>
        <sz val="8"/>
        <rFont val="Arial"/>
        <family val="2"/>
      </rPr>
      <t>3. CONTRACT VALUE</t>
    </r>
  </si>
  <si>
    <t xml:space="preserve">a. COST
</t>
  </si>
  <si>
    <t xml:space="preserve">b. FEE
</t>
  </si>
  <si>
    <t>$</t>
  </si>
  <si>
    <r>
      <rPr>
        <sz val="8"/>
        <rFont val="Arial"/>
        <family val="2"/>
      </rPr>
      <t xml:space="preserve">1. DESCRIPTION OF
</t>
    </r>
    <r>
      <rPr>
        <sz val="8"/>
        <rFont val="Arial"/>
        <family val="2"/>
      </rPr>
      <t>CONTRACT</t>
    </r>
  </si>
  <si>
    <r>
      <rPr>
        <sz val="7"/>
        <rFont val="Arial"/>
        <family val="2"/>
      </rPr>
      <t>a. TYPE</t>
    </r>
  </si>
  <si>
    <r>
      <rPr>
        <sz val="7"/>
        <rFont val="Arial"/>
        <family val="2"/>
      </rPr>
      <t>b. CONTRACT NO. AND LATEST DEFINITIZED MODIFICATION NO.</t>
    </r>
  </si>
  <si>
    <t>4. FUND LIMITATION</t>
  </si>
  <si>
    <t>Cost No-Fee / Cost Reimbursable</t>
  </si>
  <si>
    <r>
      <rPr>
        <sz val="7"/>
        <rFont val="Arial"/>
        <family val="2"/>
      </rPr>
      <t>c. SCOPE OF WORK</t>
    </r>
  </si>
  <si>
    <r>
      <rPr>
        <sz val="7"/>
        <rFont val="Arial"/>
        <family val="2"/>
      </rPr>
      <t xml:space="preserve">d. AUTHORIZED CONTRACTOR REPRESENTATIVE </t>
    </r>
    <r>
      <rPr>
        <i/>
        <sz val="7"/>
        <rFont val="Arial"/>
        <family val="2"/>
      </rPr>
      <t>(Signature)</t>
    </r>
  </si>
  <si>
    <r>
      <rPr>
        <sz val="7"/>
        <rFont val="Arial"/>
        <family val="2"/>
      </rPr>
      <t>DATE</t>
    </r>
  </si>
  <si>
    <r>
      <rPr>
        <sz val="8"/>
        <rFont val="Arial"/>
        <family val="2"/>
      </rPr>
      <t>5. BILLING</t>
    </r>
  </si>
  <si>
    <r>
      <rPr>
        <sz val="7"/>
        <rFont val="Arial"/>
        <family val="2"/>
      </rPr>
      <t xml:space="preserve">a. INVOICE AMTS. BILLED
</t>
    </r>
    <r>
      <rPr>
        <sz val="8"/>
        <rFont val="Arial"/>
        <family val="2"/>
      </rPr>
      <t>$</t>
    </r>
  </si>
  <si>
    <r>
      <rPr>
        <sz val="7"/>
        <rFont val="Arial"/>
        <family val="2"/>
      </rPr>
      <t xml:space="preserve">b. TOTAL PYTS. REC'D.
</t>
    </r>
    <r>
      <rPr>
        <sz val="8"/>
        <rFont val="Arial"/>
        <family val="2"/>
      </rPr>
      <t>$</t>
    </r>
  </si>
  <si>
    <r>
      <rPr>
        <sz val="8"/>
        <rFont val="Arial"/>
        <family val="2"/>
      </rPr>
      <t>6. REPORTING CATEGORY</t>
    </r>
  </si>
  <si>
    <r>
      <rPr>
        <sz val="8"/>
        <rFont val="Arial"/>
        <family val="2"/>
      </rPr>
      <t>7. COST INCURRED/HOURS WORKED</t>
    </r>
  </si>
  <si>
    <r>
      <rPr>
        <sz val="8"/>
        <rFont val="Arial"/>
        <family val="2"/>
      </rPr>
      <t>8. ESTIMATED COST/HOURS TO COMPLETE</t>
    </r>
  </si>
  <si>
    <t>9. ESTIMATED FINAL
COST/HOURS</t>
  </si>
  <si>
    <r>
      <rPr>
        <sz val="8"/>
        <rFont val="Arial"/>
        <family val="2"/>
      </rPr>
      <t xml:space="preserve">10. UNFILLED ORDERS
</t>
    </r>
    <r>
      <rPr>
        <sz val="8"/>
        <rFont val="Arial"/>
        <family val="2"/>
      </rPr>
      <t>OUTSTANDING</t>
    </r>
  </si>
  <si>
    <r>
      <rPr>
        <sz val="8"/>
        <rFont val="Arial"/>
        <family val="2"/>
      </rPr>
      <t>DURING MONTH</t>
    </r>
  </si>
  <si>
    <r>
      <rPr>
        <sz val="8"/>
        <rFont val="Arial"/>
        <family val="2"/>
      </rPr>
      <t>CUM. TO DATE</t>
    </r>
  </si>
  <si>
    <r>
      <rPr>
        <sz val="8"/>
        <rFont val="Arial"/>
        <family val="2"/>
      </rPr>
      <t>DETAIL</t>
    </r>
  </si>
  <si>
    <t>BALANCE OF CONTRACT
c.</t>
  </si>
  <si>
    <t>ACTUAL
a.</t>
  </si>
  <si>
    <t>PLANNED</t>
  </si>
  <si>
    <t>ACTUAL</t>
  </si>
  <si>
    <r>
      <rPr>
        <sz val="7"/>
        <rFont val="Arial"/>
        <family val="2"/>
      </rPr>
      <t xml:space="preserve">CONTRACTOR ESTIMATE
</t>
    </r>
    <r>
      <rPr>
        <sz val="7"/>
        <rFont val="Arial"/>
        <family val="2"/>
      </rPr>
      <t>a.</t>
    </r>
  </si>
  <si>
    <t>CONTRACT
VALUE
b.</t>
  </si>
  <si>
    <t>a.</t>
  </si>
  <si>
    <t>b.</t>
  </si>
  <si>
    <t>c.</t>
  </si>
  <si>
    <t>d.</t>
  </si>
  <si>
    <r>
      <rPr>
        <sz val="7"/>
        <rFont val="Arial"/>
        <family val="2"/>
      </rPr>
      <t>a.</t>
    </r>
  </si>
  <si>
    <r>
      <rPr>
        <sz val="7"/>
        <rFont val="Arial"/>
        <family val="2"/>
      </rPr>
      <t>b.</t>
    </r>
  </si>
  <si>
    <t xml:space="preserve">Direct Labor Hours </t>
  </si>
  <si>
    <t>Direct Labor Hours Total</t>
  </si>
  <si>
    <t>OT Labor Hours</t>
  </si>
  <si>
    <t>Direct Labor Dollars</t>
  </si>
  <si>
    <t>Direct Labor Dollars Total</t>
  </si>
  <si>
    <t>OT Labor Dollars</t>
  </si>
  <si>
    <t>OT Labor Dollars Total</t>
  </si>
  <si>
    <t>Labor O/H Dollars</t>
  </si>
  <si>
    <t>Labor O/H Dollars Total</t>
  </si>
  <si>
    <t>Total Labor Dollars</t>
  </si>
  <si>
    <t>ODCs</t>
  </si>
  <si>
    <t>Travel</t>
  </si>
  <si>
    <t>Equipment</t>
  </si>
  <si>
    <t>Materials</t>
  </si>
  <si>
    <t>Subcontracts</t>
  </si>
  <si>
    <t>Miscellaneous</t>
  </si>
  <si>
    <t>Utilities</t>
  </si>
  <si>
    <t>Total ODCs</t>
  </si>
  <si>
    <t>Subtotal (Labor+ODCs))</t>
  </si>
  <si>
    <t>G&amp;A Expense (55.0%)</t>
  </si>
  <si>
    <t>G&amp;A Check</t>
  </si>
  <si>
    <t>TOTAL COSTS</t>
  </si>
  <si>
    <t>Baseline Plan Identification (Col. 7b &amp; 7d): Revision No.</t>
  </si>
  <si>
    <t>,                  Dated</t>
  </si>
  <si>
    <r>
      <rPr>
        <b/>
        <sz val="8"/>
        <rFont val="Arial"/>
        <family val="2"/>
      </rPr>
      <t xml:space="preserve">NASA FORM 533M   </t>
    </r>
    <r>
      <rPr>
        <sz val="8"/>
        <rFont val="Arial"/>
        <family val="2"/>
      </rPr>
      <t>AUG 96   PREVIOUS EDITIONS ARE OBSOLETE.</t>
    </r>
  </si>
  <si>
    <r>
      <rPr>
        <sz val="8"/>
        <rFont val="Arial"/>
        <family val="2"/>
      </rPr>
      <t>RCS 1ØPUBLØØ417</t>
    </r>
  </si>
  <si>
    <t>FUNDING AGENCY INFO</t>
  </si>
  <si>
    <t>INSTITUTIONAL INFO</t>
  </si>
  <si>
    <t>PROJECT TITLE</t>
  </si>
  <si>
    <t>Position Title, Name (EE Classification) 1</t>
  </si>
  <si>
    <t>Position Title, Name (EE Classification) 2</t>
  </si>
  <si>
    <t>EE Classification 30.4% (FY21)</t>
  </si>
  <si>
    <t>EE Classification 28.1% (FY22)</t>
  </si>
  <si>
    <t>EE Classification 28.3% (FY23)</t>
  </si>
  <si>
    <t>EE Classification (&lt;12 mos) 27.7% (FY21)</t>
  </si>
  <si>
    <t>July 31, 2022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</si>
</sst>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0"/>
      <color rgb="FF00000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6"/>
      <color rgb="FF000000"/>
      <name val="Times New Roman"/>
      <family val="1"/>
    </font>
    <font>
      <sz val="16"/>
      <name val="Arial"/>
      <family val="2"/>
    </font>
    <font>
      <i/>
      <sz val="7"/>
      <name val="Arial"/>
      <family val="2"/>
    </font>
    <font>
      <sz val="11"/>
      <color rgb="FF000000"/>
      <name val="Times New Roman"/>
      <family val="1"/>
    </font>
    <font>
      <b/>
      <u/>
      <sz val="1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3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1" fillId="0" borderId="0" xfId="3" applyAlignment="1">
      <alignment horizontal="right" vertical="center"/>
    </xf>
    <xf numFmtId="0" fontId="1" fillId="0" borderId="0" xfId="3" applyAlignment="1">
      <alignment horizontal="center" vertical="center"/>
    </xf>
    <xf numFmtId="0" fontId="3" fillId="0" borderId="1" xfId="3" applyFont="1" applyBorder="1" applyAlignment="1">
      <alignment vertical="top" wrapText="1"/>
    </xf>
    <xf numFmtId="0" fontId="1" fillId="0" borderId="2" xfId="3" applyBorder="1" applyAlignment="1">
      <alignment vertical="center" wrapText="1"/>
    </xf>
    <xf numFmtId="0" fontId="4" fillId="0" borderId="2" xfId="3" applyFont="1" applyBorder="1" applyAlignment="1">
      <alignment vertical="top" wrapText="1"/>
    </xf>
    <xf numFmtId="0" fontId="1" fillId="0" borderId="2" xfId="3" applyBorder="1" applyAlignment="1">
      <alignment horizontal="left" vertical="top" wrapText="1" indent="1"/>
    </xf>
    <xf numFmtId="0" fontId="1" fillId="0" borderId="3" xfId="3" applyBorder="1" applyAlignment="1">
      <alignment horizontal="left" vertical="top" wrapText="1" indent="1"/>
    </xf>
    <xf numFmtId="0" fontId="2" fillId="0" borderId="1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1" fillId="0" borderId="0" xfId="3" applyAlignment="1">
      <alignment horizontal="left" vertical="top"/>
    </xf>
    <xf numFmtId="0" fontId="3" fillId="0" borderId="4" xfId="3" applyFont="1" applyBorder="1" applyAlignment="1">
      <alignment vertical="top" wrapText="1"/>
    </xf>
    <xf numFmtId="0" fontId="1" fillId="0" borderId="5" xfId="3" applyBorder="1" applyAlignment="1">
      <alignment vertical="center" wrapText="1"/>
    </xf>
    <xf numFmtId="0" fontId="4" fillId="0" borderId="5" xfId="3" applyFont="1" applyBorder="1" applyAlignment="1">
      <alignment vertical="top" wrapText="1"/>
    </xf>
    <xf numFmtId="0" fontId="1" fillId="0" borderId="5" xfId="3" applyBorder="1" applyAlignment="1">
      <alignment horizontal="left" vertical="top" wrapText="1" indent="1"/>
    </xf>
    <xf numFmtId="0" fontId="1" fillId="0" borderId="6" xfId="3" applyBorder="1" applyAlignment="1">
      <alignment horizontal="left" vertical="top" wrapText="1" indent="1"/>
    </xf>
    <xf numFmtId="15" fontId="6" fillId="0" borderId="4" xfId="3" applyNumberFormat="1" applyFont="1" applyBorder="1" applyAlignment="1">
      <alignment horizontal="left" vertical="top" wrapText="1"/>
    </xf>
    <xf numFmtId="0" fontId="6" fillId="0" borderId="5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 indent="9"/>
    </xf>
    <xf numFmtId="0" fontId="2" fillId="0" borderId="8" xfId="3" applyFont="1" applyBorder="1" applyAlignment="1">
      <alignment horizontal="left" vertical="top" wrapText="1" indent="9"/>
    </xf>
    <xf numFmtId="0" fontId="2" fillId="0" borderId="9" xfId="3" applyFont="1" applyBorder="1" applyAlignment="1">
      <alignment horizontal="left" vertical="top" wrapText="1" indent="9"/>
    </xf>
    <xf numFmtId="0" fontId="2" fillId="0" borderId="10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2" fillId="0" borderId="1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164" fontId="8" fillId="0" borderId="12" xfId="2" applyNumberFormat="1" applyFont="1" applyFill="1" applyBorder="1" applyAlignment="1">
      <alignment horizontal="left" wrapText="1"/>
    </xf>
    <xf numFmtId="164" fontId="8" fillId="0" borderId="13" xfId="2" applyNumberFormat="1" applyFont="1" applyFill="1" applyBorder="1" applyAlignment="1">
      <alignment horizontal="left" wrapText="1"/>
    </xf>
    <xf numFmtId="44" fontId="8" fillId="0" borderId="12" xfId="2" applyFont="1" applyFill="1" applyBorder="1" applyAlignment="1">
      <alignment horizontal="left" wrapText="1"/>
    </xf>
    <xf numFmtId="44" fontId="8" fillId="0" borderId="13" xfId="2" applyFont="1" applyFill="1" applyBorder="1" applyAlignment="1">
      <alignment horizontal="left" wrapText="1"/>
    </xf>
    <xf numFmtId="0" fontId="1" fillId="0" borderId="14" xfId="3" applyBorder="1" applyAlignment="1">
      <alignment horizontal="center" vertical="center" wrapText="1"/>
    </xf>
    <xf numFmtId="0" fontId="7" fillId="0" borderId="2" xfId="3" applyFont="1" applyBorder="1" applyAlignment="1">
      <alignment horizontal="left" vertical="top" wrapText="1"/>
    </xf>
    <xf numFmtId="0" fontId="1" fillId="0" borderId="0" xfId="3" applyAlignment="1">
      <alignment horizontal="left" vertical="top" wrapText="1"/>
    </xf>
    <xf numFmtId="0" fontId="1" fillId="0" borderId="11" xfId="3" applyBorder="1" applyAlignment="1">
      <alignment horizontal="left" vertical="top" wrapText="1"/>
    </xf>
    <xf numFmtId="0" fontId="1" fillId="0" borderId="15" xfId="3" applyBorder="1" applyAlignment="1">
      <alignment horizontal="center" vertical="center" wrapText="1"/>
    </xf>
    <xf numFmtId="0" fontId="9" fillId="0" borderId="4" xfId="3" applyFont="1" applyBorder="1" applyAlignment="1">
      <alignment horizontal="left" wrapText="1"/>
    </xf>
    <xf numFmtId="0" fontId="9" fillId="0" borderId="5" xfId="3" applyFont="1" applyBorder="1" applyAlignment="1">
      <alignment horizontal="left" wrapText="1"/>
    </xf>
    <xf numFmtId="0" fontId="9" fillId="0" borderId="6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6" xfId="3" applyFont="1" applyBorder="1" applyAlignment="1">
      <alignment horizontal="left" wrapText="1"/>
    </xf>
    <xf numFmtId="164" fontId="8" fillId="0" borderId="4" xfId="2" applyNumberFormat="1" applyFont="1" applyFill="1" applyBorder="1" applyAlignment="1">
      <alignment horizontal="left" wrapText="1"/>
    </xf>
    <xf numFmtId="164" fontId="8" fillId="0" borderId="5" xfId="2" applyNumberFormat="1" applyFont="1" applyFill="1" applyBorder="1" applyAlignment="1">
      <alignment horizontal="left" wrapText="1"/>
    </xf>
    <xf numFmtId="164" fontId="8" fillId="0" borderId="6" xfId="2" applyNumberFormat="1" applyFont="1" applyFill="1" applyBorder="1" applyAlignment="1">
      <alignment horizontal="left" wrapText="1"/>
    </xf>
    <xf numFmtId="0" fontId="1" fillId="0" borderId="1" xfId="3" applyBorder="1" applyAlignment="1">
      <alignment horizontal="left" vertical="top" wrapText="1"/>
    </xf>
    <xf numFmtId="0" fontId="1" fillId="0" borderId="2" xfId="3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9" fillId="0" borderId="10" xfId="3" applyFont="1" applyBorder="1" applyAlignment="1">
      <alignment horizontal="left" wrapText="1"/>
    </xf>
    <xf numFmtId="0" fontId="9" fillId="0" borderId="0" xfId="3" applyFont="1" applyAlignment="1">
      <alignment horizontal="left" wrapText="1"/>
    </xf>
    <xf numFmtId="0" fontId="9" fillId="0" borderId="11" xfId="3" applyFont="1" applyBorder="1" applyAlignment="1">
      <alignment horizontal="left" wrapText="1"/>
    </xf>
    <xf numFmtId="0" fontId="1" fillId="0" borderId="10" xfId="3" applyBorder="1" applyAlignment="1">
      <alignment horizontal="left" vertical="top" wrapText="1"/>
    </xf>
    <xf numFmtId="14" fontId="6" fillId="0" borderId="11" xfId="3" applyNumberFormat="1" applyFont="1" applyBorder="1" applyAlignment="1">
      <alignment horizontal="left" vertical="top" wrapText="1"/>
    </xf>
    <xf numFmtId="0" fontId="1" fillId="0" borderId="3" xfId="3" applyBorder="1" applyAlignment="1">
      <alignment horizontal="left" vertical="top" wrapText="1"/>
    </xf>
    <xf numFmtId="0" fontId="1" fillId="0" borderId="16" xfId="3" applyBorder="1" applyAlignment="1">
      <alignment horizontal="center" vertical="center" wrapText="1"/>
    </xf>
    <xf numFmtId="0" fontId="1" fillId="0" borderId="4" xfId="3" applyBorder="1" applyAlignment="1">
      <alignment horizontal="left" vertical="top" wrapText="1"/>
    </xf>
    <xf numFmtId="0" fontId="1" fillId="0" borderId="5" xfId="3" applyBorder="1" applyAlignment="1">
      <alignment horizontal="left" vertical="top" wrapText="1"/>
    </xf>
    <xf numFmtId="44" fontId="11" fillId="0" borderId="4" xfId="2" applyFont="1" applyFill="1" applyBorder="1" applyAlignment="1">
      <alignment horizontal="left" vertical="top" wrapText="1"/>
    </xf>
    <xf numFmtId="44" fontId="11" fillId="0" borderId="6" xfId="2" applyFont="1" applyFill="1" applyBorder="1" applyAlignment="1">
      <alignment horizontal="left" vertical="top" wrapText="1"/>
    </xf>
    <xf numFmtId="0" fontId="2" fillId="0" borderId="1" xfId="3" applyFont="1" applyBorder="1" applyAlignment="1">
      <alignment horizontal="left" wrapText="1" indent="7"/>
    </xf>
    <xf numFmtId="0" fontId="2" fillId="0" borderId="3" xfId="3" applyFont="1" applyBorder="1" applyAlignment="1">
      <alignment horizontal="left" wrapText="1" indent="7"/>
    </xf>
    <xf numFmtId="0" fontId="2" fillId="0" borderId="1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2" fillId="0" borderId="10" xfId="3" applyFont="1" applyBorder="1" applyAlignment="1">
      <alignment horizontal="left" wrapText="1" indent="7"/>
    </xf>
    <xf numFmtId="0" fontId="2" fillId="0" borderId="11" xfId="3" applyFont="1" applyBorder="1" applyAlignment="1">
      <alignment horizontal="left" wrapText="1" indent="7"/>
    </xf>
    <xf numFmtId="0" fontId="7" fillId="0" borderId="14" xfId="3" applyFont="1" applyBorder="1" applyAlignment="1">
      <alignment horizontal="center" wrapText="1"/>
    </xf>
    <xf numFmtId="0" fontId="2" fillId="0" borderId="4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2" fillId="0" borderId="0" xfId="3" applyFont="1" applyAlignment="1">
      <alignment horizontal="left" wrapText="1" indent="7"/>
    </xf>
    <xf numFmtId="0" fontId="2" fillId="0" borderId="17" xfId="3" applyFont="1" applyBorder="1" applyAlignment="1">
      <alignment horizontal="center" vertical="top" wrapText="1"/>
    </xf>
    <xf numFmtId="0" fontId="7" fillId="0" borderId="15" xfId="3" applyFont="1" applyBorder="1" applyAlignment="1">
      <alignment horizontal="center" wrapText="1"/>
    </xf>
    <xf numFmtId="0" fontId="1" fillId="0" borderId="14" xfId="3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3" xfId="3" applyFont="1" applyBorder="1" applyAlignment="1">
      <alignment horizontal="center" wrapText="1"/>
    </xf>
    <xf numFmtId="0" fontId="2" fillId="0" borderId="18" xfId="3" applyFont="1" applyBorder="1" applyAlignment="1">
      <alignment horizontal="left" vertical="top" wrapText="1" indent="5"/>
    </xf>
    <xf numFmtId="17" fontId="2" fillId="0" borderId="18" xfId="3" applyNumberFormat="1" applyFont="1" applyBorder="1" applyAlignment="1">
      <alignment horizontal="center" vertical="top" wrapText="1"/>
    </xf>
    <xf numFmtId="0" fontId="1" fillId="0" borderId="15" xfId="3" applyBorder="1" applyAlignment="1">
      <alignment horizontal="center" wrapText="1"/>
    </xf>
    <xf numFmtId="0" fontId="7" fillId="0" borderId="10" xfId="3" applyFont="1" applyBorder="1" applyAlignment="1">
      <alignment horizontal="center" wrapText="1"/>
    </xf>
    <xf numFmtId="0" fontId="7" fillId="0" borderId="11" xfId="3" applyFont="1" applyBorder="1" applyAlignment="1">
      <alignment horizontal="center" wrapText="1"/>
    </xf>
    <xf numFmtId="0" fontId="2" fillId="0" borderId="4" xfId="3" applyFont="1" applyBorder="1" applyAlignment="1">
      <alignment horizontal="left" wrapText="1" indent="7"/>
    </xf>
    <xf numFmtId="0" fontId="2" fillId="0" borderId="5" xfId="3" applyFont="1" applyBorder="1" applyAlignment="1">
      <alignment horizontal="left" wrapText="1" indent="7"/>
    </xf>
    <xf numFmtId="0" fontId="7" fillId="0" borderId="19" xfId="3" applyFont="1" applyBorder="1" applyAlignment="1">
      <alignment horizontal="center" vertical="top" wrapText="1"/>
    </xf>
    <xf numFmtId="0" fontId="1" fillId="0" borderId="16" xfId="3" applyBorder="1" applyAlignment="1">
      <alignment horizontal="center" wrapText="1"/>
    </xf>
    <xf numFmtId="0" fontId="7" fillId="0" borderId="4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12" fillId="0" borderId="7" xfId="3" applyFont="1" applyBorder="1" applyAlignment="1">
      <alignment horizontal="center" wrapText="1"/>
    </xf>
    <xf numFmtId="0" fontId="12" fillId="0" borderId="8" xfId="3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4" fontId="14" fillId="0" borderId="0" xfId="0" applyNumberFormat="1" applyFont="1" applyAlignment="1">
      <alignment horizontal="left" vertical="top"/>
    </xf>
    <xf numFmtId="44" fontId="14" fillId="0" borderId="16" xfId="2" applyFont="1" applyFill="1" applyBorder="1" applyAlignment="1">
      <alignment horizontal="center" vertical="center" wrapText="1"/>
    </xf>
    <xf numFmtId="44" fontId="14" fillId="0" borderId="20" xfId="2" applyFont="1" applyFill="1" applyBorder="1" applyAlignment="1">
      <alignment horizontal="center" vertical="center" wrapText="1"/>
    </xf>
    <xf numFmtId="44" fontId="14" fillId="0" borderId="7" xfId="2" applyFont="1" applyFill="1" applyBorder="1" applyAlignment="1">
      <alignment horizontal="center" vertical="center" wrapText="1"/>
    </xf>
    <xf numFmtId="44" fontId="14" fillId="0" borderId="9" xfId="2" applyFont="1" applyFill="1" applyBorder="1" applyAlignment="1">
      <alignment horizontal="center" vertical="center" wrapText="1"/>
    </xf>
    <xf numFmtId="10" fontId="14" fillId="0" borderId="0" xfId="0" applyNumberFormat="1" applyFont="1" applyAlignment="1">
      <alignment horizontal="left" vertical="top"/>
    </xf>
    <xf numFmtId="0" fontId="14" fillId="0" borderId="9" xfId="0" applyFont="1" applyBorder="1" applyAlignment="1">
      <alignment horizontal="left" vertical="center" wrapText="1"/>
    </xf>
    <xf numFmtId="44" fontId="14" fillId="2" borderId="16" xfId="0" applyNumberFormat="1" applyFont="1" applyFill="1" applyBorder="1" applyAlignment="1">
      <alignment horizontal="center" vertical="center" wrapText="1"/>
    </xf>
    <xf numFmtId="44" fontId="14" fillId="2" borderId="7" xfId="0" applyNumberFormat="1" applyFont="1" applyFill="1" applyBorder="1" applyAlignment="1">
      <alignment horizontal="center" vertical="center" wrapText="1"/>
    </xf>
    <xf numFmtId="44" fontId="14" fillId="2" borderId="9" xfId="0" applyNumberFormat="1" applyFont="1" applyFill="1" applyBorder="1" applyAlignment="1">
      <alignment horizontal="center" vertical="center" wrapText="1"/>
    </xf>
    <xf numFmtId="44" fontId="14" fillId="0" borderId="0" xfId="2" applyFont="1" applyFill="1" applyBorder="1" applyAlignment="1">
      <alignment horizontal="left" vertical="top"/>
    </xf>
    <xf numFmtId="0" fontId="14" fillId="0" borderId="7" xfId="0" applyFont="1" applyBorder="1" applyAlignment="1">
      <alignment horizontal="left" vertical="center" wrapText="1"/>
    </xf>
    <xf numFmtId="10" fontId="14" fillId="0" borderId="7" xfId="0" applyNumberFormat="1" applyFont="1" applyBorder="1" applyAlignment="1">
      <alignment horizontal="left" vertical="center" wrapText="1"/>
    </xf>
    <xf numFmtId="10" fontId="14" fillId="0" borderId="7" xfId="0" applyNumberFormat="1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44" fontId="14" fillId="2" borderId="16" xfId="2" applyFont="1" applyFill="1" applyBorder="1" applyAlignment="1">
      <alignment horizontal="center" vertical="center" wrapText="1"/>
    </xf>
    <xf numFmtId="44" fontId="14" fillId="2" borderId="7" xfId="2" applyFont="1" applyFill="1" applyBorder="1" applyAlignment="1">
      <alignment horizontal="center" vertical="center" wrapText="1"/>
    </xf>
    <xf numFmtId="44" fontId="14" fillId="2" borderId="9" xfId="2" applyFont="1" applyFill="1" applyBorder="1" applyAlignment="1">
      <alignment horizontal="center"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8" xfId="3" applyFont="1" applyBorder="1" applyAlignment="1">
      <alignment horizontal="left" vertical="center" wrapText="1"/>
    </xf>
    <xf numFmtId="44" fontId="14" fillId="0" borderId="8" xfId="2" applyFont="1" applyFill="1" applyBorder="1" applyAlignment="1">
      <alignment horizontal="center" vertical="center" wrapText="1"/>
    </xf>
    <xf numFmtId="164" fontId="14" fillId="0" borderId="8" xfId="2" applyNumberFormat="1" applyFont="1" applyFill="1" applyBorder="1" applyAlignment="1">
      <alignment horizontal="center" vertical="center" wrapText="1"/>
    </xf>
    <xf numFmtId="44" fontId="14" fillId="0" borderId="9" xfId="2" applyFont="1" applyFill="1" applyBorder="1" applyAlignment="1">
      <alignment horizontal="center" vertical="center" wrapText="1"/>
    </xf>
    <xf numFmtId="0" fontId="14" fillId="0" borderId="0" xfId="3" applyFont="1" applyAlignment="1">
      <alignment horizontal="left" vertical="top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64" fontId="16" fillId="0" borderId="20" xfId="2" applyNumberFormat="1" applyFont="1" applyFill="1" applyBorder="1" applyAlignment="1">
      <alignment horizontal="center" vertical="center" wrapText="1"/>
    </xf>
    <xf numFmtId="164" fontId="16" fillId="0" borderId="7" xfId="2" applyNumberFormat="1" applyFont="1" applyFill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4" fontId="17" fillId="0" borderId="20" xfId="2" applyFont="1" applyFill="1" applyBorder="1" applyAlignment="1">
      <alignment horizontal="center" vertical="center" wrapText="1"/>
    </xf>
    <xf numFmtId="164" fontId="17" fillId="0" borderId="20" xfId="2" applyNumberFormat="1" applyFont="1" applyFill="1" applyBorder="1" applyAlignment="1">
      <alignment horizontal="center" vertical="center" wrapText="1"/>
    </xf>
    <xf numFmtId="164" fontId="17" fillId="0" borderId="7" xfId="2" applyNumberFormat="1" applyFont="1" applyFill="1" applyBorder="1" applyAlignment="1">
      <alignment horizontal="center" vertical="center" wrapText="1"/>
    </xf>
    <xf numFmtId="164" fontId="17" fillId="0" borderId="9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" fillId="0" borderId="7" xfId="3" applyBorder="1" applyAlignment="1">
      <alignment horizontal="left" vertical="center" wrapText="1"/>
    </xf>
    <xf numFmtId="0" fontId="1" fillId="0" borderId="8" xfId="3" applyBorder="1" applyAlignment="1">
      <alignment horizontal="left" vertical="center" wrapText="1"/>
    </xf>
    <xf numFmtId="164" fontId="0" fillId="0" borderId="8" xfId="2" applyNumberFormat="1" applyFont="1" applyFill="1" applyBorder="1" applyAlignment="1">
      <alignment horizontal="center" vertical="center" wrapText="1"/>
    </xf>
    <xf numFmtId="44" fontId="0" fillId="0" borderId="8" xfId="2" applyFont="1" applyFill="1" applyBorder="1" applyAlignment="1">
      <alignment horizontal="center" vertical="center" wrapText="1"/>
    </xf>
    <xf numFmtId="164" fontId="0" fillId="0" borderId="9" xfId="2" applyNumberFormat="1" applyFont="1" applyFill="1" applyBorder="1" applyAlignment="1">
      <alignment horizontal="center" vertical="center" wrapText="1"/>
    </xf>
    <xf numFmtId="10" fontId="1" fillId="0" borderId="0" xfId="3" applyNumberFormat="1" applyAlignment="1">
      <alignment horizontal="right" vertical="top"/>
    </xf>
    <xf numFmtId="0" fontId="2" fillId="0" borderId="7" xfId="3" applyFont="1" applyBorder="1" applyAlignment="1">
      <alignment horizontal="right" wrapText="1"/>
    </xf>
    <xf numFmtId="0" fontId="2" fillId="0" borderId="8" xfId="3" applyFont="1" applyBorder="1" applyAlignment="1">
      <alignment horizontal="right" wrapText="1"/>
    </xf>
    <xf numFmtId="0" fontId="2" fillId="0" borderId="8" xfId="3" applyFont="1" applyBorder="1" applyAlignment="1">
      <alignment horizontal="left" vertical="top" wrapText="1" indent="10"/>
    </xf>
    <xf numFmtId="0" fontId="2" fillId="0" borderId="8" xfId="3" applyFont="1" applyBorder="1" applyAlignment="1">
      <alignment horizontal="right"/>
    </xf>
    <xf numFmtId="0" fontId="2" fillId="0" borderId="9" xfId="3" applyFont="1" applyBorder="1" applyAlignment="1">
      <alignment horizontal="left" vertical="top" wrapText="1" indent="10"/>
    </xf>
    <xf numFmtId="43" fontId="1" fillId="0" borderId="0" xfId="1" applyFont="1" applyFill="1" applyBorder="1" applyAlignment="1">
      <alignment horizontal="left" vertical="top"/>
    </xf>
    <xf numFmtId="0" fontId="2" fillId="0" borderId="2" xfId="3" applyFont="1" applyBorder="1" applyAlignment="1">
      <alignment horizontal="right" vertical="top"/>
    </xf>
    <xf numFmtId="43" fontId="1" fillId="0" borderId="0" xfId="3" applyNumberFormat="1" applyAlignment="1">
      <alignment horizontal="left" vertical="top"/>
    </xf>
    <xf numFmtId="0" fontId="1" fillId="0" borderId="0" xfId="3" applyAlignment="1">
      <alignment horizontal="right" vertical="top"/>
    </xf>
    <xf numFmtId="0" fontId="14" fillId="0" borderId="16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FC4B07F6-75DB-4161-BB2D-D7D9BD1D6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36321</xdr:colOff>
      <xdr:row>59</xdr:row>
      <xdr:rowOff>274320</xdr:rowOff>
    </xdr:from>
    <xdr:ext cx="26289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5D3AA672-E460-4891-B8F7-CA91CB4BC146}"/>
            </a:ext>
          </a:extLst>
        </xdr:cNvPr>
        <xdr:cNvSpPr/>
      </xdr:nvSpPr>
      <xdr:spPr>
        <a:xfrm>
          <a:off x="4560696" y="9970771"/>
          <a:ext cx="2628900" cy="0"/>
        </a:xfrm>
        <a:custGeom>
          <a:avLst/>
          <a:gdLst/>
          <a:ahLst/>
          <a:cxnLst/>
          <a:rect l="0" t="0" r="0" b="0"/>
          <a:pathLst>
            <a:path w="2520950">
              <a:moveTo>
                <a:pt x="0" y="0"/>
              </a:moveTo>
              <a:lnTo>
                <a:pt x="2520695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7</xdr:col>
      <xdr:colOff>24256</xdr:colOff>
      <xdr:row>59</xdr:row>
      <xdr:rowOff>274320</xdr:rowOff>
    </xdr:from>
    <xdr:ext cx="150431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E9BC9569-4FB3-4458-A534-B33559DB5458}"/>
            </a:ext>
          </a:extLst>
        </xdr:cNvPr>
        <xdr:cNvSpPr/>
      </xdr:nvSpPr>
      <xdr:spPr>
        <a:xfrm>
          <a:off x="8934894" y="9970771"/>
          <a:ext cx="1504315" cy="0"/>
        </a:xfrm>
        <a:custGeom>
          <a:avLst/>
          <a:gdLst/>
          <a:ahLst/>
          <a:cxnLst/>
          <a:rect l="0" t="0" r="0" b="0"/>
          <a:pathLst>
            <a:path w="1469390">
              <a:moveTo>
                <a:pt x="0" y="0"/>
              </a:moveTo>
              <a:lnTo>
                <a:pt x="1469136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0</xdr:col>
      <xdr:colOff>54864</xdr:colOff>
      <xdr:row>1</xdr:row>
      <xdr:rowOff>82295</xdr:rowOff>
    </xdr:from>
    <xdr:ext cx="710183" cy="597409"/>
    <xdr:pic>
      <xdr:nvPicPr>
        <xdr:cNvPr id="4" name="image1.png">
          <a:extLst>
            <a:ext uri="{FF2B5EF4-FFF2-40B4-BE49-F238E27FC236}">
              <a16:creationId xmlns:a16="http://schemas.microsoft.com/office/drawing/2014/main" id="{997A7BEB-D6EF-4C7D-B6F4-3A393E9F7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" y="234695"/>
          <a:ext cx="710183" cy="5974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lissa.campbell\Desktop\G14037-UC-533M-2021.%23%23-Template.xlsx" TargetMode="External"/><Relationship Id="rId1" Type="http://schemas.openxmlformats.org/officeDocument/2006/relationships/externalLinkPath" Target="G14037-UC-533M-2021.%23%23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022"/>
      <sheetName val="JUN2022"/>
      <sheetName val="MAY2022"/>
      <sheetName val="APR2022"/>
      <sheetName val="MAR2022"/>
      <sheetName val="FEB2022"/>
      <sheetName val="SEP2021"/>
      <sheetName val="AUG2021"/>
      <sheetName val="JUL2021"/>
      <sheetName val="JUN2021"/>
      <sheetName val="MAY2021"/>
      <sheetName val="APR2021"/>
    </sheetNames>
    <sheetDataSet>
      <sheetData sheetId="0"/>
      <sheetData sheetId="1">
        <row r="23">
          <cell r="E23">
            <v>0</v>
          </cell>
          <cell r="F23">
            <v>0</v>
          </cell>
        </row>
        <row r="32">
          <cell r="E32">
            <v>0</v>
          </cell>
          <cell r="F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A9C9-9DA1-4BCF-B010-803480F3F2F8}">
  <sheetPr>
    <pageSetUpPr fitToPage="1"/>
  </sheetPr>
  <dimension ref="A1:X70"/>
  <sheetViews>
    <sheetView tabSelected="1" workbookViewId="0">
      <selection activeCell="K56" sqref="K56:L56"/>
    </sheetView>
  </sheetViews>
  <sheetFormatPr defaultColWidth="9.35546875" defaultRowHeight="13.15" x14ac:dyDescent="0.4"/>
  <cols>
    <col min="1" max="1" width="16.140625" style="13" customWidth="1"/>
    <col min="2" max="2" width="34.35546875" style="13" customWidth="1"/>
    <col min="3" max="3" width="17.35546875" style="13" customWidth="1"/>
    <col min="4" max="5" width="16.140625" style="13" customWidth="1"/>
    <col min="6" max="6" width="17.35546875" style="13" customWidth="1"/>
    <col min="7" max="7" width="16.140625" style="13" customWidth="1"/>
    <col min="8" max="8" width="17.35546875" style="13" customWidth="1"/>
    <col min="9" max="9" width="18.140625" style="13" bestFit="1" customWidth="1"/>
    <col min="10" max="10" width="16.140625" style="13" customWidth="1"/>
    <col min="11" max="11" width="7.35546875" style="13" customWidth="1"/>
    <col min="12" max="12" width="10.85546875" style="13" customWidth="1"/>
    <col min="13" max="13" width="16.140625" style="13" customWidth="1"/>
    <col min="14" max="14" width="9.35546875" style="13"/>
    <col min="15" max="15" width="13.35546875" style="13" bestFit="1" customWidth="1"/>
    <col min="16" max="16" width="25" style="13" customWidth="1"/>
    <col min="17" max="19" width="13.35546875" style="13" bestFit="1" customWidth="1"/>
    <col min="20" max="20" width="12.640625" style="13" bestFit="1" customWidth="1"/>
    <col min="21" max="21" width="9.35546875" style="13"/>
    <col min="22" max="22" width="10.140625" style="13" bestFit="1" customWidth="1"/>
    <col min="23" max="23" width="9.35546875" style="13"/>
    <col min="24" max="24" width="10.140625" style="13" bestFit="1" customWidth="1"/>
    <col min="25" max="16384" width="9.35546875" style="13"/>
  </cols>
  <sheetData>
    <row r="1" spans="1:13" s="1" customFormat="1" ht="12" customHeight="1" x14ac:dyDescent="0.4">
      <c r="I1" s="2"/>
      <c r="J1" s="3" t="s">
        <v>0</v>
      </c>
      <c r="K1" s="4">
        <v>1</v>
      </c>
      <c r="L1" s="3" t="s">
        <v>1</v>
      </c>
      <c r="M1" s="1">
        <v>1</v>
      </c>
    </row>
    <row r="2" spans="1:13" ht="27.75" customHeight="1" x14ac:dyDescent="0.4">
      <c r="A2" s="5"/>
      <c r="B2" s="6" t="s">
        <v>2</v>
      </c>
      <c r="C2" s="7" t="s">
        <v>3</v>
      </c>
      <c r="D2" s="7"/>
      <c r="E2" s="7"/>
      <c r="F2" s="7"/>
      <c r="G2" s="7"/>
      <c r="H2" s="8" t="s">
        <v>4</v>
      </c>
      <c r="I2" s="9"/>
      <c r="J2" s="10" t="s">
        <v>5</v>
      </c>
      <c r="K2" s="11"/>
      <c r="L2" s="11"/>
      <c r="M2" s="12"/>
    </row>
    <row r="3" spans="1:13" ht="27.75" customHeight="1" x14ac:dyDescent="0.4">
      <c r="A3" s="14"/>
      <c r="B3" s="15"/>
      <c r="C3" s="16"/>
      <c r="D3" s="16"/>
      <c r="E3" s="16"/>
      <c r="F3" s="16"/>
      <c r="G3" s="16"/>
      <c r="H3" s="17"/>
      <c r="I3" s="18"/>
      <c r="J3" s="19" t="s">
        <v>78</v>
      </c>
      <c r="K3" s="20"/>
      <c r="L3" s="20"/>
      <c r="M3" s="21"/>
    </row>
    <row r="4" spans="1:13" ht="9.9499999999999993" customHeight="1" x14ac:dyDescent="0.4">
      <c r="A4" s="10" t="s">
        <v>6</v>
      </c>
      <c r="B4" s="11"/>
      <c r="C4" s="11"/>
      <c r="D4" s="12"/>
      <c r="E4" s="10" t="s">
        <v>7</v>
      </c>
      <c r="F4" s="11"/>
      <c r="G4" s="11"/>
      <c r="H4" s="11"/>
      <c r="I4" s="12"/>
      <c r="J4" s="22" t="s">
        <v>8</v>
      </c>
      <c r="K4" s="23"/>
      <c r="L4" s="23"/>
      <c r="M4" s="24"/>
    </row>
    <row r="5" spans="1:13" ht="9" customHeight="1" x14ac:dyDescent="0.4">
      <c r="A5" s="25" t="s">
        <v>69</v>
      </c>
      <c r="B5" s="26"/>
      <c r="C5" s="26"/>
      <c r="D5" s="27"/>
      <c r="E5" s="25" t="s">
        <v>70</v>
      </c>
      <c r="F5" s="26"/>
      <c r="G5" s="26"/>
      <c r="H5" s="26"/>
      <c r="I5" s="26"/>
      <c r="J5" s="28" t="s">
        <v>9</v>
      </c>
      <c r="K5" s="29"/>
      <c r="L5" s="28" t="s">
        <v>10</v>
      </c>
      <c r="M5" s="29"/>
    </row>
    <row r="6" spans="1:13" ht="24.95" customHeight="1" x14ac:dyDescent="0.55000000000000004">
      <c r="A6" s="30"/>
      <c r="B6" s="31"/>
      <c r="C6" s="31"/>
      <c r="D6" s="32"/>
      <c r="E6" s="30"/>
      <c r="F6" s="31"/>
      <c r="G6" s="31"/>
      <c r="H6" s="31"/>
      <c r="I6" s="31"/>
      <c r="J6" s="33">
        <v>160000</v>
      </c>
      <c r="K6" s="34"/>
      <c r="L6" s="35" t="s">
        <v>11</v>
      </c>
      <c r="M6" s="36"/>
    </row>
    <row r="7" spans="1:13" ht="10.5" customHeight="1" x14ac:dyDescent="0.4">
      <c r="A7" s="37" t="s">
        <v>12</v>
      </c>
      <c r="B7" s="28" t="s">
        <v>13</v>
      </c>
      <c r="C7" s="38"/>
      <c r="D7" s="29"/>
      <c r="E7" s="28" t="s">
        <v>14</v>
      </c>
      <c r="F7" s="38"/>
      <c r="G7" s="38"/>
      <c r="H7" s="38"/>
      <c r="I7" s="29"/>
      <c r="J7" s="25" t="s">
        <v>15</v>
      </c>
      <c r="K7" s="39"/>
      <c r="L7" s="39"/>
      <c r="M7" s="40"/>
    </row>
    <row r="8" spans="1:13" ht="25.5" customHeight="1" x14ac:dyDescent="0.55000000000000004">
      <c r="A8" s="41"/>
      <c r="B8" s="42" t="s">
        <v>16</v>
      </c>
      <c r="C8" s="43"/>
      <c r="D8" s="44"/>
      <c r="E8" s="45"/>
      <c r="F8" s="46"/>
      <c r="G8" s="46"/>
      <c r="H8" s="46"/>
      <c r="I8" s="47"/>
      <c r="J8" s="48">
        <v>160000</v>
      </c>
      <c r="K8" s="49"/>
      <c r="L8" s="49"/>
      <c r="M8" s="50"/>
    </row>
    <row r="9" spans="1:13" ht="10.5" customHeight="1" x14ac:dyDescent="0.4">
      <c r="A9" s="41"/>
      <c r="B9" s="28" t="s">
        <v>17</v>
      </c>
      <c r="C9" s="38"/>
      <c r="D9" s="29"/>
      <c r="E9" s="51" t="s">
        <v>18</v>
      </c>
      <c r="F9" s="52"/>
      <c r="G9" s="52"/>
      <c r="H9" s="52"/>
      <c r="I9" s="53" t="s">
        <v>19</v>
      </c>
      <c r="J9" s="54" t="s">
        <v>20</v>
      </c>
      <c r="K9" s="55"/>
      <c r="L9" s="55"/>
      <c r="M9" s="56"/>
    </row>
    <row r="10" spans="1:13" ht="9" customHeight="1" x14ac:dyDescent="0.4">
      <c r="A10" s="41"/>
      <c r="B10" s="57" t="s">
        <v>71</v>
      </c>
      <c r="C10" s="58"/>
      <c r="D10" s="59"/>
      <c r="E10" s="60"/>
      <c r="F10" s="39"/>
      <c r="G10" s="39"/>
      <c r="H10" s="39"/>
      <c r="I10" s="61">
        <v>44783</v>
      </c>
      <c r="J10" s="51" t="s">
        <v>21</v>
      </c>
      <c r="K10" s="62"/>
      <c r="L10" s="51" t="s">
        <v>22</v>
      </c>
      <c r="M10" s="62"/>
    </row>
    <row r="11" spans="1:13" ht="24.75" customHeight="1" x14ac:dyDescent="0.4">
      <c r="A11" s="63"/>
      <c r="B11" s="42"/>
      <c r="C11" s="43"/>
      <c r="D11" s="44"/>
      <c r="E11" s="64"/>
      <c r="F11" s="65"/>
      <c r="G11" s="65"/>
      <c r="H11" s="65"/>
      <c r="I11" s="21"/>
      <c r="J11" s="66">
        <v>116976.56</v>
      </c>
      <c r="K11" s="67"/>
      <c r="L11" s="66">
        <v>95833.15</v>
      </c>
      <c r="M11" s="67"/>
    </row>
    <row r="12" spans="1:13" ht="11.25" customHeight="1" x14ac:dyDescent="0.4">
      <c r="A12" s="68" t="s">
        <v>23</v>
      </c>
      <c r="B12" s="69"/>
      <c r="C12" s="54" t="s">
        <v>24</v>
      </c>
      <c r="D12" s="55"/>
      <c r="E12" s="55"/>
      <c r="F12" s="56"/>
      <c r="G12" s="54" t="s">
        <v>25</v>
      </c>
      <c r="H12" s="55"/>
      <c r="I12" s="56"/>
      <c r="J12" s="70" t="s">
        <v>26</v>
      </c>
      <c r="K12" s="71"/>
      <c r="L12" s="72"/>
      <c r="M12" s="37" t="s">
        <v>27</v>
      </c>
    </row>
    <row r="13" spans="1:13" ht="11.25" customHeight="1" x14ac:dyDescent="0.4">
      <c r="A13" s="73"/>
      <c r="B13" s="74"/>
      <c r="C13" s="70" t="s">
        <v>28</v>
      </c>
      <c r="D13" s="72"/>
      <c r="E13" s="54" t="s">
        <v>29</v>
      </c>
      <c r="F13" s="56"/>
      <c r="G13" s="54" t="s">
        <v>30</v>
      </c>
      <c r="H13" s="56"/>
      <c r="I13" s="75" t="s">
        <v>31</v>
      </c>
      <c r="J13" s="76"/>
      <c r="K13" s="77"/>
      <c r="L13" s="78"/>
      <c r="M13" s="41"/>
    </row>
    <row r="14" spans="1:13" ht="11.25" customHeight="1" x14ac:dyDescent="0.4">
      <c r="A14" s="73"/>
      <c r="B14" s="79"/>
      <c r="C14" s="80" t="s">
        <v>32</v>
      </c>
      <c r="D14" s="80" t="s">
        <v>33</v>
      </c>
      <c r="E14" s="80" t="s">
        <v>34</v>
      </c>
      <c r="F14" s="80" t="s">
        <v>33</v>
      </c>
      <c r="G14" s="80"/>
      <c r="H14" s="80"/>
      <c r="I14" s="81"/>
      <c r="J14" s="82" t="s">
        <v>35</v>
      </c>
      <c r="K14" s="83" t="s">
        <v>36</v>
      </c>
      <c r="L14" s="84"/>
      <c r="M14" s="41"/>
    </row>
    <row r="15" spans="1:13" ht="11.25" customHeight="1" x14ac:dyDescent="0.4">
      <c r="A15" s="73"/>
      <c r="B15" s="79"/>
      <c r="C15" s="85"/>
      <c r="D15" s="85"/>
      <c r="E15" s="85"/>
      <c r="F15" s="85"/>
      <c r="G15" s="86">
        <v>44795</v>
      </c>
      <c r="H15" s="86">
        <v>44826</v>
      </c>
      <c r="I15" s="81"/>
      <c r="J15" s="87"/>
      <c r="K15" s="88"/>
      <c r="L15" s="89"/>
      <c r="M15" s="41"/>
    </row>
    <row r="16" spans="1:13" ht="11.25" customHeight="1" x14ac:dyDescent="0.4">
      <c r="A16" s="90"/>
      <c r="B16" s="91"/>
      <c r="C16" s="92" t="s">
        <v>37</v>
      </c>
      <c r="D16" s="92" t="s">
        <v>38</v>
      </c>
      <c r="E16" s="92" t="s">
        <v>39</v>
      </c>
      <c r="F16" s="92" t="s">
        <v>40</v>
      </c>
      <c r="G16" s="92" t="s">
        <v>41</v>
      </c>
      <c r="H16" s="92" t="s">
        <v>42</v>
      </c>
      <c r="I16" s="93"/>
      <c r="J16" s="93"/>
      <c r="K16" s="94"/>
      <c r="L16" s="95"/>
      <c r="M16" s="63"/>
    </row>
    <row r="17" spans="1:24" x14ac:dyDescent="0.4">
      <c r="A17" s="96" t="s">
        <v>43</v>
      </c>
      <c r="B17" s="97"/>
      <c r="C17" s="98"/>
      <c r="D17" s="98"/>
      <c r="E17" s="99"/>
      <c r="F17" s="99"/>
      <c r="G17" s="99"/>
      <c r="H17" s="99"/>
      <c r="I17" s="99"/>
      <c r="J17" s="99"/>
      <c r="K17" s="100"/>
      <c r="L17" s="101"/>
      <c r="M17" s="99"/>
    </row>
    <row r="18" spans="1:24" s="105" customFormat="1" ht="12.75" x14ac:dyDescent="0.4">
      <c r="A18" s="102" t="s">
        <v>72</v>
      </c>
      <c r="B18" s="103"/>
      <c r="C18" s="98">
        <v>72</v>
      </c>
      <c r="D18" s="99">
        <v>108</v>
      </c>
      <c r="E18" s="104">
        <v>895.18</v>
      </c>
      <c r="F18" s="104">
        <v>1062.03</v>
      </c>
      <c r="G18" s="99">
        <v>128.94999999999999</v>
      </c>
      <c r="H18" s="99">
        <v>128.94999999999999</v>
      </c>
      <c r="I18" s="99">
        <v>0</v>
      </c>
      <c r="J18" s="98">
        <f>E18+G18+H18+I18</f>
        <v>1153.08</v>
      </c>
      <c r="K18" s="100">
        <v>1147.4000000000001</v>
      </c>
      <c r="L18" s="101"/>
      <c r="M18" s="99">
        <v>0</v>
      </c>
    </row>
    <row r="19" spans="1:24" s="105" customFormat="1" ht="12.75" x14ac:dyDescent="0.4">
      <c r="A19" s="102" t="s">
        <v>73</v>
      </c>
      <c r="B19" s="103"/>
      <c r="C19" s="106">
        <v>0</v>
      </c>
      <c r="D19" s="106">
        <v>0</v>
      </c>
      <c r="E19" s="104">
        <v>120</v>
      </c>
      <c r="F19" s="104">
        <v>0</v>
      </c>
      <c r="G19" s="106">
        <v>0</v>
      </c>
      <c r="H19" s="106">
        <v>0</v>
      </c>
      <c r="I19" s="106">
        <v>0</v>
      </c>
      <c r="J19" s="98">
        <f>E19+G19+H19+I19</f>
        <v>120</v>
      </c>
      <c r="K19" s="107">
        <v>0</v>
      </c>
      <c r="L19" s="108"/>
      <c r="M19" s="106"/>
    </row>
    <row r="20" spans="1:24" s="105" customFormat="1" ht="12.75" x14ac:dyDescent="0.4">
      <c r="A20" s="109" t="s">
        <v>44</v>
      </c>
      <c r="B20" s="110"/>
      <c r="C20" s="111">
        <f t="shared" ref="C20:J20" si="0">SUM(C18:C19)</f>
        <v>72</v>
      </c>
      <c r="D20" s="111">
        <f t="shared" si="0"/>
        <v>108</v>
      </c>
      <c r="E20" s="111">
        <f t="shared" si="0"/>
        <v>1015.18</v>
      </c>
      <c r="F20" s="111">
        <f t="shared" si="0"/>
        <v>1062.03</v>
      </c>
      <c r="G20" s="111">
        <f t="shared" si="0"/>
        <v>128.94999999999999</v>
      </c>
      <c r="H20" s="111">
        <f t="shared" si="0"/>
        <v>128.94999999999999</v>
      </c>
      <c r="I20" s="111">
        <f t="shared" si="0"/>
        <v>0</v>
      </c>
      <c r="J20" s="111">
        <f t="shared" si="0"/>
        <v>1273.08</v>
      </c>
      <c r="K20" s="112">
        <f t="shared" ref="K20" si="1">SUM(K18:K18)</f>
        <v>1147.4000000000001</v>
      </c>
      <c r="L20" s="113"/>
      <c r="M20" s="111">
        <f>SUM(M18:M18)</f>
        <v>0</v>
      </c>
      <c r="V20" s="114"/>
      <c r="X20" s="114"/>
    </row>
    <row r="21" spans="1:24" s="105" customFormat="1" ht="12.75" x14ac:dyDescent="0.4">
      <c r="A21" s="102"/>
      <c r="B21" s="103"/>
      <c r="C21" s="98"/>
      <c r="D21" s="98"/>
      <c r="E21" s="104"/>
      <c r="F21" s="104"/>
      <c r="G21" s="99"/>
      <c r="H21" s="99"/>
      <c r="I21" s="99"/>
      <c r="J21" s="99"/>
      <c r="K21" s="100"/>
      <c r="L21" s="101"/>
      <c r="M21" s="99"/>
    </row>
    <row r="22" spans="1:24" x14ac:dyDescent="0.4">
      <c r="A22" s="96" t="s">
        <v>45</v>
      </c>
      <c r="B22" s="97"/>
      <c r="C22" s="98"/>
      <c r="D22" s="98"/>
      <c r="E22" s="104"/>
      <c r="F22" s="104"/>
      <c r="G22" s="99"/>
      <c r="H22" s="99"/>
      <c r="I22" s="99"/>
      <c r="J22" s="99"/>
      <c r="K22" s="100"/>
      <c r="L22" s="101"/>
      <c r="M22" s="99"/>
    </row>
    <row r="23" spans="1:24" s="105" customFormat="1" ht="12.75" customHeight="1" x14ac:dyDescent="0.4">
      <c r="A23" s="102" t="s">
        <v>72</v>
      </c>
      <c r="B23" s="103"/>
      <c r="C23" s="98">
        <v>0</v>
      </c>
      <c r="D23" s="98">
        <v>0</v>
      </c>
      <c r="E23" s="104">
        <f>C23+[1]JUN2022!E23</f>
        <v>0</v>
      </c>
      <c r="F23" s="104">
        <f>D23+[1]JUN2022!F23</f>
        <v>0</v>
      </c>
      <c r="G23" s="99">
        <v>0</v>
      </c>
      <c r="H23" s="99">
        <v>0</v>
      </c>
      <c r="I23" s="99">
        <v>0</v>
      </c>
      <c r="J23" s="98">
        <f>E23+G23+H23+I23</f>
        <v>0</v>
      </c>
      <c r="K23" s="100">
        <v>0</v>
      </c>
      <c r="L23" s="101"/>
      <c r="M23" s="99">
        <v>0</v>
      </c>
    </row>
    <row r="24" spans="1:24" s="105" customFormat="1" ht="12.75" customHeight="1" x14ac:dyDescent="0.4">
      <c r="A24" s="102" t="s">
        <v>73</v>
      </c>
      <c r="B24" s="103"/>
      <c r="C24" s="98">
        <v>0</v>
      </c>
      <c r="D24" s="98">
        <v>0</v>
      </c>
      <c r="E24" s="167">
        <v>0</v>
      </c>
      <c r="F24" s="167">
        <v>0</v>
      </c>
      <c r="G24" s="98">
        <v>0</v>
      </c>
      <c r="H24" s="98">
        <v>0</v>
      </c>
      <c r="I24" s="98">
        <v>0</v>
      </c>
      <c r="J24" s="98">
        <v>0</v>
      </c>
      <c r="K24" s="100">
        <v>0</v>
      </c>
      <c r="L24" s="101"/>
      <c r="M24" s="98">
        <v>0</v>
      </c>
    </row>
    <row r="25" spans="1:24" s="105" customFormat="1" ht="12.75" x14ac:dyDescent="0.4">
      <c r="A25" s="109" t="s">
        <v>44</v>
      </c>
      <c r="B25" s="110"/>
      <c r="C25" s="111">
        <f t="shared" ref="C25:J25" si="2">SUM(C23:C23)</f>
        <v>0</v>
      </c>
      <c r="D25" s="111">
        <f t="shared" si="2"/>
        <v>0</v>
      </c>
      <c r="E25" s="111">
        <f>SUM(E23)</f>
        <v>0</v>
      </c>
      <c r="F25" s="111">
        <f>SUM(F23)</f>
        <v>0</v>
      </c>
      <c r="G25" s="111">
        <f t="shared" si="2"/>
        <v>0</v>
      </c>
      <c r="H25" s="111">
        <f t="shared" si="2"/>
        <v>0</v>
      </c>
      <c r="I25" s="111">
        <f t="shared" si="2"/>
        <v>0</v>
      </c>
      <c r="J25" s="111">
        <f t="shared" si="2"/>
        <v>0</v>
      </c>
      <c r="K25" s="112">
        <v>0</v>
      </c>
      <c r="L25" s="113">
        <f>SUM(L23:L23)</f>
        <v>0</v>
      </c>
      <c r="M25" s="111">
        <f>SUM(M23:M23)</f>
        <v>0</v>
      </c>
    </row>
    <row r="26" spans="1:24" s="105" customFormat="1" ht="12.75" x14ac:dyDescent="0.4">
      <c r="A26" s="102"/>
      <c r="B26" s="103"/>
      <c r="C26" s="98"/>
      <c r="D26" s="98"/>
      <c r="E26" s="104"/>
      <c r="F26" s="104"/>
      <c r="G26" s="99"/>
      <c r="H26" s="99"/>
      <c r="I26" s="99"/>
      <c r="J26" s="99"/>
      <c r="K26" s="100"/>
      <c r="L26" s="101"/>
      <c r="M26" s="99"/>
    </row>
    <row r="27" spans="1:24" s="105" customFormat="1" x14ac:dyDescent="0.4">
      <c r="A27" s="96" t="s">
        <v>46</v>
      </c>
      <c r="B27" s="97"/>
      <c r="C27" s="98"/>
      <c r="D27" s="98"/>
      <c r="E27" s="104"/>
      <c r="F27" s="104"/>
      <c r="G27" s="99"/>
      <c r="H27" s="99"/>
      <c r="I27" s="99"/>
      <c r="J27" s="99"/>
      <c r="K27" s="100"/>
      <c r="L27" s="101"/>
      <c r="M27" s="99"/>
    </row>
    <row r="28" spans="1:24" s="105" customFormat="1" ht="12.75" customHeight="1" x14ac:dyDescent="0.4">
      <c r="A28" s="102" t="s">
        <v>72</v>
      </c>
      <c r="B28" s="103"/>
      <c r="C28" s="115">
        <v>4721.6099999999997</v>
      </c>
      <c r="D28" s="116">
        <v>7211.48</v>
      </c>
      <c r="E28" s="116">
        <v>59357.79</v>
      </c>
      <c r="F28" s="116">
        <v>73549.48</v>
      </c>
      <c r="G28" s="115">
        <v>8456.4599999999991</v>
      </c>
      <c r="H28" s="115">
        <v>8456.4599999999991</v>
      </c>
      <c r="I28" s="116">
        <v>0</v>
      </c>
      <c r="J28" s="115">
        <f>E28+G28+H28+I28</f>
        <v>76270.709999999992</v>
      </c>
      <c r="K28" s="117">
        <v>79871</v>
      </c>
      <c r="L28" s="118"/>
      <c r="M28" s="116">
        <v>0</v>
      </c>
      <c r="O28" s="114"/>
      <c r="Q28" s="119"/>
      <c r="R28" s="119"/>
      <c r="S28" s="114"/>
    </row>
    <row r="29" spans="1:24" s="105" customFormat="1" ht="12.75" customHeight="1" x14ac:dyDescent="0.4">
      <c r="A29" s="102" t="s">
        <v>73</v>
      </c>
      <c r="B29" s="103"/>
      <c r="C29" s="115">
        <v>0</v>
      </c>
      <c r="D29" s="116">
        <v>0</v>
      </c>
      <c r="E29" s="116">
        <v>3975</v>
      </c>
      <c r="F29" s="116">
        <v>0</v>
      </c>
      <c r="G29" s="115">
        <v>0</v>
      </c>
      <c r="H29" s="115">
        <v>0</v>
      </c>
      <c r="I29" s="115">
        <v>0</v>
      </c>
      <c r="J29" s="115">
        <f t="shared" ref="J29" si="3">E29+G29+H29+I29</f>
        <v>3975</v>
      </c>
      <c r="K29" s="117">
        <v>0</v>
      </c>
      <c r="L29" s="118"/>
      <c r="M29" s="115"/>
      <c r="O29" s="114"/>
      <c r="Q29" s="119"/>
      <c r="R29" s="119"/>
      <c r="S29" s="114"/>
    </row>
    <row r="30" spans="1:24" s="105" customFormat="1" ht="12.75" x14ac:dyDescent="0.4">
      <c r="A30" s="109" t="s">
        <v>47</v>
      </c>
      <c r="B30" s="110"/>
      <c r="C30" s="121">
        <f t="shared" ref="C30:H30" si="4">SUM(C28:C29)</f>
        <v>4721.6099999999997</v>
      </c>
      <c r="D30" s="121">
        <f t="shared" si="4"/>
        <v>7211.48</v>
      </c>
      <c r="E30" s="121">
        <f>SUM(E28:E29)</f>
        <v>63332.79</v>
      </c>
      <c r="F30" s="121">
        <f>SUM(F28:F29)</f>
        <v>73549.48</v>
      </c>
      <c r="G30" s="121">
        <f t="shared" si="4"/>
        <v>8456.4599999999991</v>
      </c>
      <c r="H30" s="121">
        <f t="shared" si="4"/>
        <v>8456.4599999999991</v>
      </c>
      <c r="I30" s="121">
        <f>SUM(I28:I29)</f>
        <v>0</v>
      </c>
      <c r="J30" s="121">
        <f>SUM(J28:J29)</f>
        <v>80245.709999999992</v>
      </c>
      <c r="K30" s="122">
        <f>SUM(K28:L29)</f>
        <v>79871</v>
      </c>
      <c r="L30" s="123"/>
      <c r="M30" s="121">
        <f>SUM(M28:M28)</f>
        <v>0</v>
      </c>
      <c r="O30" s="114"/>
      <c r="Q30" s="124"/>
      <c r="R30" s="114"/>
    </row>
    <row r="31" spans="1:24" s="105" customFormat="1" ht="12.75" x14ac:dyDescent="0.4">
      <c r="A31" s="125"/>
      <c r="B31" s="120"/>
      <c r="C31" s="98"/>
      <c r="D31" s="98"/>
      <c r="E31" s="104"/>
      <c r="F31" s="104"/>
      <c r="G31" s="99"/>
      <c r="H31" s="99"/>
      <c r="I31" s="99"/>
      <c r="J31" s="99"/>
      <c r="K31" s="100"/>
      <c r="L31" s="101"/>
      <c r="M31" s="99"/>
      <c r="O31" s="114"/>
    </row>
    <row r="32" spans="1:24" s="105" customFormat="1" x14ac:dyDescent="0.4">
      <c r="A32" s="96" t="s">
        <v>48</v>
      </c>
      <c r="B32" s="97"/>
      <c r="C32" s="98"/>
      <c r="D32" s="98"/>
      <c r="E32" s="104"/>
      <c r="F32" s="104"/>
      <c r="G32" s="99"/>
      <c r="H32" s="99"/>
      <c r="I32" s="99"/>
      <c r="J32" s="99"/>
      <c r="K32" s="100"/>
      <c r="L32" s="101"/>
      <c r="M32" s="99"/>
    </row>
    <row r="33" spans="1:20" s="105" customFormat="1" ht="12.75" customHeight="1" x14ac:dyDescent="0.4">
      <c r="A33" s="102" t="s">
        <v>72</v>
      </c>
      <c r="B33" s="103"/>
      <c r="C33" s="115">
        <v>0</v>
      </c>
      <c r="D33" s="115">
        <v>0</v>
      </c>
      <c r="E33" s="116">
        <f>C33+[1]JUN2022!E32</f>
        <v>0</v>
      </c>
      <c r="F33" s="116">
        <f>D33+[1]JUN2022!F32</f>
        <v>0</v>
      </c>
      <c r="G33" s="116">
        <v>0</v>
      </c>
      <c r="H33" s="116">
        <v>0</v>
      </c>
      <c r="I33" s="116">
        <v>0</v>
      </c>
      <c r="J33" s="115">
        <f t="shared" ref="J33" si="5">E33+G33+H33+I33</f>
        <v>0</v>
      </c>
      <c r="K33" s="117">
        <v>0</v>
      </c>
      <c r="L33" s="118"/>
      <c r="M33" s="116">
        <v>0</v>
      </c>
    </row>
    <row r="34" spans="1:20" s="105" customFormat="1" ht="12.75" customHeight="1" x14ac:dyDescent="0.4">
      <c r="A34" s="102" t="s">
        <v>73</v>
      </c>
      <c r="B34" s="103"/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7">
        <v>0</v>
      </c>
      <c r="L34" s="118"/>
      <c r="M34" s="115">
        <v>0</v>
      </c>
    </row>
    <row r="35" spans="1:20" s="105" customFormat="1" ht="12.75" x14ac:dyDescent="0.4">
      <c r="A35" s="109" t="s">
        <v>49</v>
      </c>
      <c r="B35" s="110"/>
      <c r="C35" s="121">
        <f t="shared" ref="C35:M35" si="6">SUM(C33:C33)</f>
        <v>0</v>
      </c>
      <c r="D35" s="121">
        <f t="shared" si="6"/>
        <v>0</v>
      </c>
      <c r="E35" s="121">
        <f>SUM(E33)</f>
        <v>0</v>
      </c>
      <c r="F35" s="121">
        <f>SUM(F33)</f>
        <v>0</v>
      </c>
      <c r="G35" s="121">
        <f t="shared" si="6"/>
        <v>0</v>
      </c>
      <c r="H35" s="121">
        <f t="shared" si="6"/>
        <v>0</v>
      </c>
      <c r="I35" s="121">
        <f t="shared" si="6"/>
        <v>0</v>
      </c>
      <c r="J35" s="121">
        <f t="shared" si="6"/>
        <v>0</v>
      </c>
      <c r="K35" s="122">
        <f t="shared" si="6"/>
        <v>0</v>
      </c>
      <c r="L35" s="123">
        <f t="shared" si="6"/>
        <v>0</v>
      </c>
      <c r="M35" s="121">
        <f t="shared" si="6"/>
        <v>0</v>
      </c>
    </row>
    <row r="36" spans="1:20" s="105" customFormat="1" ht="12.75" x14ac:dyDescent="0.4">
      <c r="A36" s="125"/>
      <c r="B36" s="120"/>
      <c r="C36" s="98"/>
      <c r="D36" s="98"/>
      <c r="E36" s="104"/>
      <c r="F36" s="104"/>
      <c r="G36" s="99"/>
      <c r="H36" s="99"/>
      <c r="I36" s="99"/>
      <c r="J36" s="99"/>
      <c r="K36" s="100"/>
      <c r="L36" s="101"/>
      <c r="M36" s="99"/>
    </row>
    <row r="37" spans="1:20" s="105" customFormat="1" x14ac:dyDescent="0.4">
      <c r="A37" s="96" t="s">
        <v>50</v>
      </c>
      <c r="B37" s="97"/>
      <c r="C37" s="98"/>
      <c r="D37" s="98"/>
      <c r="E37" s="104"/>
      <c r="F37" s="104"/>
      <c r="G37" s="99"/>
      <c r="H37" s="99"/>
      <c r="I37" s="99"/>
      <c r="J37" s="99"/>
      <c r="K37" s="100"/>
      <c r="L37" s="101"/>
      <c r="M37" s="99"/>
      <c r="P37" s="114"/>
    </row>
    <row r="38" spans="1:20" s="105" customFormat="1" ht="12.75" x14ac:dyDescent="0.4">
      <c r="A38" s="102" t="s">
        <v>74</v>
      </c>
      <c r="B38" s="103"/>
      <c r="C38" s="115">
        <v>0</v>
      </c>
      <c r="D38" s="116">
        <v>0</v>
      </c>
      <c r="E38" s="116">
        <v>5284.67</v>
      </c>
      <c r="F38" s="116">
        <v>12033</v>
      </c>
      <c r="G38" s="116">
        <v>0</v>
      </c>
      <c r="H38" s="116">
        <v>0</v>
      </c>
      <c r="I38" s="116">
        <v>0</v>
      </c>
      <c r="J38" s="115">
        <f>E38+G38+H38+I38</f>
        <v>5284.67</v>
      </c>
      <c r="K38" s="117">
        <v>12033</v>
      </c>
      <c r="L38" s="118"/>
      <c r="M38" s="116">
        <v>0</v>
      </c>
      <c r="O38" s="114"/>
    </row>
    <row r="39" spans="1:20" s="105" customFormat="1" ht="12.75" x14ac:dyDescent="0.4">
      <c r="A39" s="126" t="s">
        <v>75</v>
      </c>
      <c r="B39" s="103"/>
      <c r="C39" s="115">
        <v>0</v>
      </c>
      <c r="D39" s="115">
        <v>0</v>
      </c>
      <c r="E39" s="116">
        <v>10472.09</v>
      </c>
      <c r="F39" s="116">
        <v>7518</v>
      </c>
      <c r="G39" s="116">
        <v>0</v>
      </c>
      <c r="H39" s="116">
        <v>0</v>
      </c>
      <c r="I39" s="116">
        <v>0</v>
      </c>
      <c r="J39" s="115">
        <f t="shared" ref="J39:J41" si="7">E39+G39+H39+I39</f>
        <v>10472.09</v>
      </c>
      <c r="K39" s="117">
        <v>11322</v>
      </c>
      <c r="L39" s="118"/>
      <c r="M39" s="116"/>
    </row>
    <row r="40" spans="1:20" s="105" customFormat="1" ht="12.75" x14ac:dyDescent="0.4">
      <c r="A40" s="126" t="s">
        <v>76</v>
      </c>
      <c r="B40" s="103"/>
      <c r="C40" s="115">
        <v>1336.21</v>
      </c>
      <c r="D40" s="115">
        <v>2040.85</v>
      </c>
      <c r="E40" s="116">
        <v>1336.21</v>
      </c>
      <c r="F40" s="116">
        <v>2040.85</v>
      </c>
      <c r="G40" s="116">
        <v>2393.1781799999994</v>
      </c>
      <c r="H40" s="116">
        <v>2393.1781799999994</v>
      </c>
      <c r="I40" s="115">
        <v>0</v>
      </c>
      <c r="J40" s="115">
        <f t="shared" si="7"/>
        <v>6122.5663599999989</v>
      </c>
      <c r="K40" s="117">
        <v>0</v>
      </c>
      <c r="L40" s="118"/>
      <c r="M40" s="115"/>
    </row>
    <row r="41" spans="1:20" s="105" customFormat="1" ht="12.75" x14ac:dyDescent="0.4">
      <c r="A41" s="127" t="s">
        <v>77</v>
      </c>
      <c r="B41" s="120"/>
      <c r="C41" s="115">
        <v>0</v>
      </c>
      <c r="D41" s="115">
        <v>0</v>
      </c>
      <c r="E41" s="116">
        <v>1101.06</v>
      </c>
      <c r="F41" s="116">
        <v>0</v>
      </c>
      <c r="G41" s="115">
        <v>0</v>
      </c>
      <c r="H41" s="115">
        <v>0</v>
      </c>
      <c r="I41" s="115">
        <v>0</v>
      </c>
      <c r="J41" s="115">
        <f t="shared" si="7"/>
        <v>1101.06</v>
      </c>
      <c r="K41" s="117">
        <v>0</v>
      </c>
      <c r="L41" s="118"/>
      <c r="M41" s="115"/>
    </row>
    <row r="42" spans="1:20" s="105" customFormat="1" ht="12.75" x14ac:dyDescent="0.4">
      <c r="A42" s="109" t="s">
        <v>51</v>
      </c>
      <c r="B42" s="110"/>
      <c r="C42" s="121">
        <f t="shared" ref="C42:D42" si="8">SUM(C38:C41)</f>
        <v>1336.21</v>
      </c>
      <c r="D42" s="121">
        <f t="shared" si="8"/>
        <v>2040.85</v>
      </c>
      <c r="E42" s="121">
        <f t="shared" ref="E42:J42" si="9">SUM(E38:E41)</f>
        <v>18194.030000000002</v>
      </c>
      <c r="F42" s="121">
        <f t="shared" si="9"/>
        <v>21591.85</v>
      </c>
      <c r="G42" s="121">
        <f t="shared" si="9"/>
        <v>2393.1781799999994</v>
      </c>
      <c r="H42" s="121">
        <f t="shared" si="9"/>
        <v>2393.1781799999994</v>
      </c>
      <c r="I42" s="121">
        <f t="shared" si="9"/>
        <v>0</v>
      </c>
      <c r="J42" s="121">
        <f t="shared" si="9"/>
        <v>22980.38636</v>
      </c>
      <c r="K42" s="122">
        <f>SUM(K38:L41)</f>
        <v>23355</v>
      </c>
      <c r="L42" s="123">
        <f t="shared" ref="L42:M42" si="10">SUM(L38:L39)</f>
        <v>0</v>
      </c>
      <c r="M42" s="121">
        <f t="shared" si="10"/>
        <v>0</v>
      </c>
      <c r="O42" s="114"/>
      <c r="Q42" s="114"/>
    </row>
    <row r="43" spans="1:20" s="105" customFormat="1" ht="12.75" x14ac:dyDescent="0.4">
      <c r="A43" s="125"/>
      <c r="B43" s="120"/>
      <c r="C43" s="98"/>
      <c r="D43" s="98"/>
      <c r="E43" s="104"/>
      <c r="F43" s="104"/>
      <c r="G43" s="99"/>
      <c r="H43" s="99"/>
      <c r="I43" s="99"/>
      <c r="J43" s="99"/>
      <c r="K43" s="100"/>
      <c r="L43" s="101"/>
      <c r="M43" s="99"/>
    </row>
    <row r="44" spans="1:20" s="105" customFormat="1" x14ac:dyDescent="0.4">
      <c r="A44" s="128" t="s">
        <v>52</v>
      </c>
      <c r="B44" s="129"/>
      <c r="C44" s="121">
        <f t="shared" ref="C44:M44" si="11">C30+C35+C42</f>
        <v>6057.82</v>
      </c>
      <c r="D44" s="121">
        <f t="shared" si="11"/>
        <v>9252.33</v>
      </c>
      <c r="E44" s="121">
        <f t="shared" si="11"/>
        <v>81526.820000000007</v>
      </c>
      <c r="F44" s="121">
        <f t="shared" si="11"/>
        <v>95141.329999999987</v>
      </c>
      <c r="G44" s="121">
        <f t="shared" si="11"/>
        <v>10849.638179999998</v>
      </c>
      <c r="H44" s="121">
        <f t="shared" si="11"/>
        <v>10849.638179999998</v>
      </c>
      <c r="I44" s="121">
        <f>I30+I35+I42</f>
        <v>0</v>
      </c>
      <c r="J44" s="121">
        <f t="shared" si="11"/>
        <v>103226.09636</v>
      </c>
      <c r="K44" s="122">
        <f t="shared" si="11"/>
        <v>103226</v>
      </c>
      <c r="L44" s="123">
        <f t="shared" si="11"/>
        <v>0</v>
      </c>
      <c r="M44" s="121">
        <f t="shared" si="11"/>
        <v>0</v>
      </c>
      <c r="O44" s="114"/>
    </row>
    <row r="45" spans="1:20" s="105" customFormat="1" ht="12.75" x14ac:dyDescent="0.4">
      <c r="A45" s="125"/>
      <c r="B45" s="120"/>
      <c r="C45" s="98"/>
      <c r="D45" s="98"/>
      <c r="E45" s="104"/>
      <c r="F45" s="104"/>
      <c r="G45" s="99"/>
      <c r="H45" s="99"/>
      <c r="I45" s="99"/>
      <c r="J45" s="99"/>
      <c r="K45" s="100"/>
      <c r="L45" s="101"/>
      <c r="M45" s="99"/>
      <c r="Q45" s="114"/>
    </row>
    <row r="46" spans="1:20" s="105" customFormat="1" x14ac:dyDescent="0.4">
      <c r="A46" s="96" t="s">
        <v>53</v>
      </c>
      <c r="B46" s="97"/>
      <c r="C46" s="98"/>
      <c r="D46" s="98"/>
      <c r="E46" s="104"/>
      <c r="F46" s="104"/>
      <c r="G46" s="99"/>
      <c r="H46" s="99"/>
      <c r="I46" s="99"/>
      <c r="J46" s="99"/>
      <c r="K46" s="100"/>
      <c r="L46" s="101"/>
      <c r="M46" s="99"/>
      <c r="Q46" s="114"/>
      <c r="S46" s="114"/>
    </row>
    <row r="47" spans="1:20" s="105" customFormat="1" ht="12.75" x14ac:dyDescent="0.4">
      <c r="A47" s="102" t="s">
        <v>54</v>
      </c>
      <c r="B47" s="103"/>
      <c r="C47" s="115">
        <v>0</v>
      </c>
      <c r="D47" s="115">
        <v>0</v>
      </c>
      <c r="E47" s="116">
        <v>0</v>
      </c>
      <c r="F47" s="116">
        <v>0</v>
      </c>
      <c r="G47" s="115">
        <v>0</v>
      </c>
      <c r="H47" s="115">
        <v>0</v>
      </c>
      <c r="I47" s="115">
        <v>0</v>
      </c>
      <c r="J47" s="115">
        <f t="shared" ref="J47:J52" si="12">E47+G47+H47+I47</f>
        <v>0</v>
      </c>
      <c r="K47" s="117">
        <v>0</v>
      </c>
      <c r="L47" s="118"/>
      <c r="M47" s="115">
        <v>0</v>
      </c>
      <c r="Q47" s="114"/>
    </row>
    <row r="48" spans="1:20" s="105" customFormat="1" ht="12.75" x14ac:dyDescent="0.4">
      <c r="A48" s="102" t="s">
        <v>55</v>
      </c>
      <c r="B48" s="103"/>
      <c r="C48" s="115">
        <v>0</v>
      </c>
      <c r="D48" s="115">
        <v>0</v>
      </c>
      <c r="E48" s="116">
        <v>0</v>
      </c>
      <c r="F48" s="116">
        <v>0</v>
      </c>
      <c r="G48" s="115">
        <v>0</v>
      </c>
      <c r="H48" s="115">
        <v>0</v>
      </c>
      <c r="I48" s="115">
        <v>0</v>
      </c>
      <c r="J48" s="115">
        <f t="shared" si="12"/>
        <v>0</v>
      </c>
      <c r="K48" s="117">
        <v>0</v>
      </c>
      <c r="L48" s="118">
        <v>0</v>
      </c>
      <c r="M48" s="115">
        <v>0</v>
      </c>
      <c r="T48" s="114"/>
    </row>
    <row r="49" spans="1:20" s="105" customFormat="1" ht="12.75" x14ac:dyDescent="0.4">
      <c r="A49" s="102" t="s">
        <v>56</v>
      </c>
      <c r="B49" s="103"/>
      <c r="C49" s="115">
        <v>0</v>
      </c>
      <c r="D49" s="115">
        <v>0</v>
      </c>
      <c r="E49" s="116">
        <v>0</v>
      </c>
      <c r="F49" s="116">
        <v>0</v>
      </c>
      <c r="G49" s="115">
        <v>0</v>
      </c>
      <c r="H49" s="115">
        <v>0</v>
      </c>
      <c r="I49" s="115">
        <v>0</v>
      </c>
      <c r="J49" s="115">
        <f t="shared" si="12"/>
        <v>0</v>
      </c>
      <c r="K49" s="117">
        <v>0</v>
      </c>
      <c r="L49" s="118">
        <v>0</v>
      </c>
      <c r="M49" s="115">
        <v>0</v>
      </c>
      <c r="T49" s="124"/>
    </row>
    <row r="50" spans="1:20" s="105" customFormat="1" ht="12.75" x14ac:dyDescent="0.4">
      <c r="A50" s="102" t="s">
        <v>57</v>
      </c>
      <c r="B50" s="103"/>
      <c r="C50" s="115">
        <v>0</v>
      </c>
      <c r="D50" s="115">
        <v>0</v>
      </c>
      <c r="E50" s="116">
        <v>0</v>
      </c>
      <c r="F50" s="116">
        <v>0</v>
      </c>
      <c r="G50" s="115">
        <v>0</v>
      </c>
      <c r="H50" s="115">
        <v>0</v>
      </c>
      <c r="I50" s="115">
        <v>0</v>
      </c>
      <c r="J50" s="115">
        <f t="shared" si="12"/>
        <v>0</v>
      </c>
      <c r="K50" s="117">
        <v>0</v>
      </c>
      <c r="L50" s="118">
        <v>0</v>
      </c>
      <c r="M50" s="115">
        <v>0</v>
      </c>
      <c r="S50" s="114"/>
    </row>
    <row r="51" spans="1:20" s="105" customFormat="1" ht="12.75" x14ac:dyDescent="0.4">
      <c r="A51" s="102" t="s">
        <v>58</v>
      </c>
      <c r="B51" s="103"/>
      <c r="C51" s="115">
        <v>0</v>
      </c>
      <c r="D51" s="115">
        <v>0</v>
      </c>
      <c r="E51" s="116">
        <v>-0.3</v>
      </c>
      <c r="F51" s="116">
        <v>0</v>
      </c>
      <c r="G51" s="115">
        <v>0</v>
      </c>
      <c r="H51" s="115">
        <v>0</v>
      </c>
      <c r="I51" s="115">
        <v>0</v>
      </c>
      <c r="J51" s="115">
        <f t="shared" si="12"/>
        <v>-0.3</v>
      </c>
      <c r="K51" s="117">
        <v>0</v>
      </c>
      <c r="L51" s="118">
        <v>0</v>
      </c>
      <c r="M51" s="115">
        <v>0</v>
      </c>
      <c r="R51" s="119"/>
      <c r="S51" s="114"/>
      <c r="T51" s="114"/>
    </row>
    <row r="52" spans="1:20" s="105" customFormat="1" ht="12.75" x14ac:dyDescent="0.4">
      <c r="A52" s="102" t="s">
        <v>59</v>
      </c>
      <c r="B52" s="103"/>
      <c r="C52" s="115">
        <v>0</v>
      </c>
      <c r="D52" s="115">
        <v>0</v>
      </c>
      <c r="E52" s="116">
        <v>0</v>
      </c>
      <c r="F52" s="116">
        <v>0</v>
      </c>
      <c r="G52" s="115">
        <v>0</v>
      </c>
      <c r="H52" s="115">
        <v>0</v>
      </c>
      <c r="I52" s="115">
        <v>0</v>
      </c>
      <c r="J52" s="115">
        <f t="shared" si="12"/>
        <v>0</v>
      </c>
      <c r="K52" s="117">
        <v>0</v>
      </c>
      <c r="L52" s="118">
        <v>0</v>
      </c>
      <c r="M52" s="115">
        <v>0</v>
      </c>
      <c r="P52" s="119"/>
    </row>
    <row r="53" spans="1:20" s="105" customFormat="1" x14ac:dyDescent="0.4">
      <c r="A53" s="128" t="s">
        <v>60</v>
      </c>
      <c r="B53" s="129"/>
      <c r="C53" s="121">
        <f>SUM(C47:C52)</f>
        <v>0</v>
      </c>
      <c r="D53" s="121">
        <f t="shared" ref="D53:M53" si="13">SUM(D47:D52)</f>
        <v>0</v>
      </c>
      <c r="E53" s="121">
        <f t="shared" si="13"/>
        <v>-0.3</v>
      </c>
      <c r="F53" s="121">
        <f t="shared" si="13"/>
        <v>0</v>
      </c>
      <c r="G53" s="130">
        <f t="shared" si="13"/>
        <v>0</v>
      </c>
      <c r="H53" s="130">
        <f t="shared" si="13"/>
        <v>0</v>
      </c>
      <c r="I53" s="130">
        <f t="shared" si="13"/>
        <v>0</v>
      </c>
      <c r="J53" s="130">
        <f t="shared" si="13"/>
        <v>-0.3</v>
      </c>
      <c r="K53" s="131">
        <f t="shared" si="13"/>
        <v>0</v>
      </c>
      <c r="L53" s="132"/>
      <c r="M53" s="130">
        <f t="shared" si="13"/>
        <v>0</v>
      </c>
    </row>
    <row r="54" spans="1:20" s="138" customFormat="1" ht="12.75" x14ac:dyDescent="0.4">
      <c r="A54" s="133"/>
      <c r="B54" s="134"/>
      <c r="C54" s="135"/>
      <c r="D54" s="136"/>
      <c r="E54" s="104"/>
      <c r="F54" s="104"/>
      <c r="G54" s="135"/>
      <c r="H54" s="135"/>
      <c r="I54" s="135"/>
      <c r="J54" s="135"/>
      <c r="K54" s="135"/>
      <c r="L54" s="135"/>
      <c r="M54" s="137"/>
    </row>
    <row r="55" spans="1:20" s="105" customFormat="1" x14ac:dyDescent="0.4">
      <c r="A55" s="128" t="s">
        <v>61</v>
      </c>
      <c r="B55" s="129"/>
      <c r="C55" s="121">
        <f>C44+C53</f>
        <v>6057.82</v>
      </c>
      <c r="D55" s="121">
        <f>D44+D53</f>
        <v>9252.33</v>
      </c>
      <c r="E55" s="121">
        <f t="shared" ref="E55:F55" si="14">E44+E53</f>
        <v>81526.52</v>
      </c>
      <c r="F55" s="121">
        <f t="shared" si="14"/>
        <v>95141.329999999987</v>
      </c>
      <c r="G55" s="130">
        <f>G44+G53</f>
        <v>10849.638179999998</v>
      </c>
      <c r="H55" s="130">
        <f t="shared" ref="H55:I55" si="15">H44+H53</f>
        <v>10849.638179999998</v>
      </c>
      <c r="I55" s="130">
        <f t="shared" si="15"/>
        <v>0</v>
      </c>
      <c r="J55" s="130">
        <f>J44+J53</f>
        <v>103225.79635999999</v>
      </c>
      <c r="K55" s="131">
        <f>K44+K53</f>
        <v>103226</v>
      </c>
      <c r="L55" s="132"/>
      <c r="M55" s="130">
        <f t="shared" ref="M55" si="16">M44+M53</f>
        <v>0</v>
      </c>
      <c r="O55" s="114"/>
      <c r="Q55" s="114"/>
    </row>
    <row r="56" spans="1:20" s="105" customFormat="1" x14ac:dyDescent="0.4">
      <c r="A56" s="128" t="s">
        <v>62</v>
      </c>
      <c r="B56" s="129"/>
      <c r="C56" s="121">
        <v>3331.79</v>
      </c>
      <c r="D56" s="121">
        <v>5089</v>
      </c>
      <c r="E56" s="121">
        <v>44839.59</v>
      </c>
      <c r="F56" s="121">
        <v>52327.950000000004</v>
      </c>
      <c r="G56" s="130">
        <v>5967.3</v>
      </c>
      <c r="H56" s="130">
        <v>5967.31</v>
      </c>
      <c r="I56" s="130">
        <v>0</v>
      </c>
      <c r="J56" s="130">
        <f>E56+G56+H56+I56</f>
        <v>56774.2</v>
      </c>
      <c r="K56" s="131">
        <v>56774</v>
      </c>
      <c r="L56" s="132"/>
      <c r="M56" s="130">
        <v>0</v>
      </c>
      <c r="O56" s="114"/>
      <c r="Q56" s="114"/>
      <c r="R56" s="119"/>
      <c r="S56" s="114"/>
      <c r="T56" s="114"/>
    </row>
    <row r="57" spans="1:20" s="144" customFormat="1" ht="10.15" x14ac:dyDescent="0.4">
      <c r="A57" s="139" t="s">
        <v>63</v>
      </c>
      <c r="B57" s="140"/>
      <c r="C57" s="141">
        <f t="shared" ref="C57:K57" si="17">(C44+C47+C49+C50+C51+C52)*0.55</f>
        <v>3331.8009999999999</v>
      </c>
      <c r="D57" s="141">
        <f t="shared" si="17"/>
        <v>5088.7815000000001</v>
      </c>
      <c r="E57" s="141">
        <f t="shared" si="17"/>
        <v>44839.586000000003</v>
      </c>
      <c r="F57" s="141">
        <f t="shared" si="17"/>
        <v>52327.731499999994</v>
      </c>
      <c r="G57" s="141">
        <f t="shared" si="17"/>
        <v>5967.3009989999991</v>
      </c>
      <c r="H57" s="141">
        <f t="shared" si="17"/>
        <v>5967.3009989999991</v>
      </c>
      <c r="I57" s="141">
        <f t="shared" si="17"/>
        <v>0</v>
      </c>
      <c r="J57" s="141">
        <f t="shared" si="17"/>
        <v>56774.187998000001</v>
      </c>
      <c r="K57" s="142">
        <f t="shared" si="17"/>
        <v>56774.3</v>
      </c>
      <c r="L57" s="143"/>
      <c r="M57" s="141">
        <f>(M44+M47+M49+M50+M51+M52)*0.55</f>
        <v>0</v>
      </c>
    </row>
    <row r="58" spans="1:20" s="151" customFormat="1" x14ac:dyDescent="0.4">
      <c r="A58" s="145" t="s">
        <v>64</v>
      </c>
      <c r="B58" s="146"/>
      <c r="C58" s="147">
        <f>C55+C56</f>
        <v>9389.61</v>
      </c>
      <c r="D58" s="148">
        <f>D55+D56</f>
        <v>14341.33</v>
      </c>
      <c r="E58" s="147">
        <f>E55+E56</f>
        <v>126366.11</v>
      </c>
      <c r="F58" s="148">
        <f>F55+F56</f>
        <v>147469.28</v>
      </c>
      <c r="G58" s="148">
        <f>G55+G56</f>
        <v>16816.938179999997</v>
      </c>
      <c r="H58" s="148">
        <f t="shared" ref="H58:M58" si="18">H55+H56</f>
        <v>16816.948179999999</v>
      </c>
      <c r="I58" s="148">
        <f t="shared" si="18"/>
        <v>0</v>
      </c>
      <c r="J58" s="147">
        <f>J55+J56</f>
        <v>159999.99635999999</v>
      </c>
      <c r="K58" s="149">
        <f t="shared" si="18"/>
        <v>160000</v>
      </c>
      <c r="L58" s="150"/>
      <c r="M58" s="148">
        <f t="shared" si="18"/>
        <v>0</v>
      </c>
      <c r="O58" s="114"/>
      <c r="Q58" s="114"/>
    </row>
    <row r="59" spans="1:20" x14ac:dyDescent="0.4">
      <c r="A59" s="152"/>
      <c r="B59" s="153"/>
      <c r="C59" s="154"/>
      <c r="D59" s="154"/>
      <c r="E59" s="154"/>
      <c r="F59" s="154"/>
      <c r="G59" s="154"/>
      <c r="H59" s="154"/>
      <c r="I59" s="154"/>
      <c r="J59" s="154"/>
      <c r="K59" s="155"/>
      <c r="L59" s="155"/>
      <c r="M59" s="156"/>
      <c r="O59" s="157"/>
      <c r="Q59" s="157"/>
    </row>
    <row r="60" spans="1:20" x14ac:dyDescent="0.3">
      <c r="A60" s="158" t="s">
        <v>65</v>
      </c>
      <c r="B60" s="159"/>
      <c r="C60" s="159"/>
      <c r="D60" s="160"/>
      <c r="E60" s="160"/>
      <c r="F60" s="160"/>
      <c r="G60" s="161" t="s">
        <v>66</v>
      </c>
      <c r="H60" s="160"/>
      <c r="I60" s="160"/>
      <c r="J60" s="160"/>
      <c r="K60" s="160"/>
      <c r="L60" s="160"/>
      <c r="M60" s="162"/>
      <c r="O60" s="163"/>
      <c r="Q60" s="163"/>
    </row>
    <row r="61" spans="1:20" x14ac:dyDescent="0.4">
      <c r="A61" s="13" t="s">
        <v>67</v>
      </c>
      <c r="L61" s="164" t="s">
        <v>68</v>
      </c>
      <c r="M61" s="164"/>
      <c r="O61" s="163"/>
      <c r="Q61" s="163"/>
    </row>
    <row r="62" spans="1:20" x14ac:dyDescent="0.4">
      <c r="O62" s="157"/>
      <c r="Q62" s="157"/>
    </row>
    <row r="63" spans="1:20" x14ac:dyDescent="0.4">
      <c r="O63" s="163"/>
      <c r="Q63" s="163"/>
    </row>
    <row r="64" spans="1:20" x14ac:dyDescent="0.4">
      <c r="O64" s="165"/>
      <c r="Q64" s="165"/>
    </row>
    <row r="65" spans="15:17" x14ac:dyDescent="0.4">
      <c r="O65" s="166"/>
      <c r="Q65" s="166"/>
    </row>
    <row r="66" spans="15:17" x14ac:dyDescent="0.4">
      <c r="O66" s="165"/>
      <c r="Q66" s="165"/>
    </row>
    <row r="67" spans="15:17" x14ac:dyDescent="0.4">
      <c r="O67" s="165"/>
      <c r="Q67" s="165"/>
    </row>
    <row r="68" spans="15:17" x14ac:dyDescent="0.4">
      <c r="O68" s="165"/>
      <c r="Q68" s="165"/>
    </row>
    <row r="69" spans="15:17" x14ac:dyDescent="0.4">
      <c r="O69" s="165"/>
      <c r="Q69" s="165"/>
    </row>
    <row r="70" spans="15:17" x14ac:dyDescent="0.4">
      <c r="O70" s="163"/>
      <c r="Q70" s="163"/>
    </row>
  </sheetData>
  <mergeCells count="122">
    <mergeCell ref="A58:B58"/>
    <mergeCell ref="K58:L58"/>
    <mergeCell ref="A60:C60"/>
    <mergeCell ref="L61:M61"/>
    <mergeCell ref="A19:B19"/>
    <mergeCell ref="A24:B24"/>
    <mergeCell ref="A29:B29"/>
    <mergeCell ref="A34:B34"/>
    <mergeCell ref="K24:L24"/>
    <mergeCell ref="K34:L34"/>
    <mergeCell ref="A55:B55"/>
    <mergeCell ref="K55:L55"/>
    <mergeCell ref="A56:B56"/>
    <mergeCell ref="K56:L56"/>
    <mergeCell ref="A57:B57"/>
    <mergeCell ref="K57:L57"/>
    <mergeCell ref="A51:B51"/>
    <mergeCell ref="K51:L51"/>
    <mergeCell ref="A52:B52"/>
    <mergeCell ref="K52:L52"/>
    <mergeCell ref="A53:B53"/>
    <mergeCell ref="K53:L53"/>
    <mergeCell ref="A48:B48"/>
    <mergeCell ref="K48:L48"/>
    <mergeCell ref="A49:B49"/>
    <mergeCell ref="K49:L49"/>
    <mergeCell ref="A50:B50"/>
    <mergeCell ref="K50:L50"/>
    <mergeCell ref="A44:B44"/>
    <mergeCell ref="K44:L44"/>
    <mergeCell ref="K45:L45"/>
    <mergeCell ref="A46:B46"/>
    <mergeCell ref="K46:L46"/>
    <mergeCell ref="A47:B47"/>
    <mergeCell ref="K47:L47"/>
    <mergeCell ref="A40:B40"/>
    <mergeCell ref="K40:L40"/>
    <mergeCell ref="K41:L41"/>
    <mergeCell ref="A42:B42"/>
    <mergeCell ref="K42:L42"/>
    <mergeCell ref="K43:L43"/>
    <mergeCell ref="K36:L36"/>
    <mergeCell ref="A37:B37"/>
    <mergeCell ref="K37:L37"/>
    <mergeCell ref="A38:B38"/>
    <mergeCell ref="K38:L38"/>
    <mergeCell ref="A39:B39"/>
    <mergeCell ref="K39:L39"/>
    <mergeCell ref="K31:L31"/>
    <mergeCell ref="A32:B32"/>
    <mergeCell ref="K32:L32"/>
    <mergeCell ref="A33:B33"/>
    <mergeCell ref="K33:L33"/>
    <mergeCell ref="A35:B35"/>
    <mergeCell ref="K35:L35"/>
    <mergeCell ref="A27:B27"/>
    <mergeCell ref="K27:L27"/>
    <mergeCell ref="A28:B28"/>
    <mergeCell ref="K28:L28"/>
    <mergeCell ref="K29:L29"/>
    <mergeCell ref="A30:B30"/>
    <mergeCell ref="K30:L30"/>
    <mergeCell ref="A23:B23"/>
    <mergeCell ref="K23:L23"/>
    <mergeCell ref="A25:B25"/>
    <mergeCell ref="K25:L25"/>
    <mergeCell ref="A26:B26"/>
    <mergeCell ref="K26:L26"/>
    <mergeCell ref="A20:B20"/>
    <mergeCell ref="K20:L20"/>
    <mergeCell ref="A21:B21"/>
    <mergeCell ref="K21:L21"/>
    <mergeCell ref="A22:B22"/>
    <mergeCell ref="K22:L22"/>
    <mergeCell ref="K14:L16"/>
    <mergeCell ref="A17:B17"/>
    <mergeCell ref="K17:L17"/>
    <mergeCell ref="A18:B18"/>
    <mergeCell ref="K18:L18"/>
    <mergeCell ref="K19:L19"/>
    <mergeCell ref="A12:B16"/>
    <mergeCell ref="C12:F12"/>
    <mergeCell ref="G12:I12"/>
    <mergeCell ref="J12:L13"/>
    <mergeCell ref="M12:M16"/>
    <mergeCell ref="C13:D13"/>
    <mergeCell ref="E13:F13"/>
    <mergeCell ref="G13:H13"/>
    <mergeCell ref="I13:I16"/>
    <mergeCell ref="J14:J16"/>
    <mergeCell ref="B10:D11"/>
    <mergeCell ref="E10:H11"/>
    <mergeCell ref="I10:I11"/>
    <mergeCell ref="J10:K10"/>
    <mergeCell ref="L10:M10"/>
    <mergeCell ref="J11:K11"/>
    <mergeCell ref="L11:M11"/>
    <mergeCell ref="A7:A11"/>
    <mergeCell ref="B7:D7"/>
    <mergeCell ref="E7:I7"/>
    <mergeCell ref="J7:M7"/>
    <mergeCell ref="B8:D8"/>
    <mergeCell ref="E8:I8"/>
    <mergeCell ref="J8:M8"/>
    <mergeCell ref="B9:D9"/>
    <mergeCell ref="E9:H9"/>
    <mergeCell ref="J9:M9"/>
    <mergeCell ref="A4:D4"/>
    <mergeCell ref="E4:I4"/>
    <mergeCell ref="J4:M4"/>
    <mergeCell ref="A5:D6"/>
    <mergeCell ref="E5:I6"/>
    <mergeCell ref="J5:K5"/>
    <mergeCell ref="L5:M5"/>
    <mergeCell ref="J6:K6"/>
    <mergeCell ref="L6:M6"/>
    <mergeCell ref="A2:A3"/>
    <mergeCell ref="B2:B3"/>
    <mergeCell ref="C2:G3"/>
    <mergeCell ref="H2:I3"/>
    <mergeCell ref="J2:M2"/>
    <mergeCell ref="J3:M3"/>
  </mergeCells>
  <pageMargins left="0.25" right="0.25" top="0.75" bottom="0.75" header="0.3" footer="0.3"/>
  <pageSetup paperSize="5" scale="8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JUL2022</vt:lpstr>
      <vt:lpstr>'JUL2022'!Print_Area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Melissa</dc:creator>
  <cp:lastModifiedBy>Campbell, Melissa</cp:lastModifiedBy>
  <dcterms:created xsi:type="dcterms:W3CDTF">2023-03-15T16:29:52Z</dcterms:created>
  <dcterms:modified xsi:type="dcterms:W3CDTF">2023-03-15T17:04:52Z</dcterms:modified>
</cp:coreProperties>
</file>