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fileSharing readOnlyRecommended="1"/>
  <workbookPr saveExternalLinkValues="0" codeName="ThisWorkbook"/>
  <mc:AlternateContent xmlns:mc="http://schemas.openxmlformats.org/markup-compatibility/2006">
    <mc:Choice Requires="x15">
      <x15ac:absPath xmlns:x15ac="http://schemas.microsoft.com/office/spreadsheetml/2010/11/ac" url="U:\Awards and Proposals\_Templates\NIH SF424 (Competing)\Version G Forms Internal Templates\"/>
    </mc:Choice>
  </mc:AlternateContent>
  <xr:revisionPtr revIDLastSave="0" documentId="13_ncr:1_{0DE75B00-5141-45FE-8C3E-4F57B3AC39D7}" xr6:coauthVersionLast="46" xr6:coauthVersionMax="46" xr10:uidLastSave="{00000000-0000-0000-0000-000000000000}"/>
  <bookViews>
    <workbookView xWindow="8745" yWindow="5625" windowWidth="24585" windowHeight="13545" activeTab="1" xr2:uid="{00000000-000D-0000-FFFF-FFFF00000000}"/>
  </bookViews>
  <sheets>
    <sheet name="App Info &amp; Participants" sheetId="1" r:id="rId1"/>
    <sheet name="SF424 Checklist" sheetId="7" r:id="rId2"/>
    <sheet name="Calendar" sheetId="8" r:id="rId3"/>
    <sheet name="CP Admin Only" sheetId="9" r:id="rId4"/>
  </sheets>
  <definedNames>
    <definedName name="_1YrProjArea">#REF!</definedName>
    <definedName name="_2YrProjArea">#REF!</definedName>
    <definedName name="_3YrProjArea">#REF!</definedName>
    <definedName name="_4YrProjArea">#REF!</definedName>
    <definedName name="_5YrProjArea">#REF!</definedName>
    <definedName name="_FAC01">#REF!</definedName>
    <definedName name="_FAC02">#REF!</definedName>
    <definedName name="_FAC03">#REF!</definedName>
    <definedName name="_FAC04">#REF!</definedName>
    <definedName name="_FAC05">#REF!</definedName>
    <definedName name="_FTE01">#REF!</definedName>
    <definedName name="_FTE02">#REF!</definedName>
    <definedName name="_FTE03">#REF!</definedName>
    <definedName name="_FTE04">#REF!</definedName>
    <definedName name="_FTE05">#REF!</definedName>
    <definedName name="_PDY1">#REF!</definedName>
    <definedName name="AppType">#REF!</definedName>
    <definedName name="Consortium01Direct">#REF!</definedName>
    <definedName name="Consortium01FA">#REF!</definedName>
    <definedName name="Consortium01Total">#REF!</definedName>
    <definedName name="Consortium02Direct">#REF!</definedName>
    <definedName name="Consortium02FA">#REF!</definedName>
    <definedName name="Consortium02Total">#REF!</definedName>
    <definedName name="Consortium03Direct">#REF!</definedName>
    <definedName name="Consortium03FA">#REF!</definedName>
    <definedName name="Consortium03Total">#REF!</definedName>
    <definedName name="Consortium04Direct">#REF!</definedName>
    <definedName name="Consortium04FA">#REF!</definedName>
    <definedName name="Consortium04Total">#REF!</definedName>
    <definedName name="Consortium05Direct">#REF!</definedName>
    <definedName name="Consortium05FA">#REF!</definedName>
    <definedName name="Consortium05Total">#REF!</definedName>
    <definedName name="Consultants01">#REF!</definedName>
    <definedName name="Consultants02">#REF!</definedName>
    <definedName name="Consultants03">#REF!</definedName>
    <definedName name="Consultants04">#REF!</definedName>
    <definedName name="Consultants05">#REF!</definedName>
    <definedName name="CriteriaforKey">#REF!</definedName>
    <definedName name="CriteriaforOther">#REF!</definedName>
    <definedName name="Direct01">#REF!</definedName>
    <definedName name="Direct02">#REF!</definedName>
    <definedName name="Direct03">#REF!</definedName>
    <definedName name="Direct04">#REF!</definedName>
    <definedName name="Direct05">#REF!</definedName>
    <definedName name="Duration">#REF!</definedName>
    <definedName name="EmpType">#REF!</definedName>
    <definedName name="Equipment01">#REF!</definedName>
    <definedName name="Equipment02">#REF!</definedName>
    <definedName name="Equipment03">#REF!</definedName>
    <definedName name="Equipment04">#REF!</definedName>
    <definedName name="Equipment05">#REF!</definedName>
    <definedName name="Factor">#REF!</definedName>
    <definedName name="FARate01">#REF!</definedName>
    <definedName name="FARate02">#REF!</definedName>
    <definedName name="FARate03">#REF!</definedName>
    <definedName name="FARate04">#REF!</definedName>
    <definedName name="FARate05">#REF!</definedName>
    <definedName name="Format">#REF!</definedName>
    <definedName name="FringeTable">#REF!</definedName>
    <definedName name="HourlyFringe01">#REF!</definedName>
    <definedName name="HourlyFringe02">#REF!</definedName>
    <definedName name="HourlyFringe03">#REF!</definedName>
    <definedName name="HourlyFringe04">#REF!</definedName>
    <definedName name="HourlyFringe05">#REF!</definedName>
    <definedName name="KeyCriteria">#REF!</definedName>
    <definedName name="KP">#REF!</definedName>
    <definedName name="MTDC01">#REF!</definedName>
    <definedName name="MTDC02">#REF!</definedName>
    <definedName name="MTDC03">#REF!</definedName>
    <definedName name="MTDC04">#REF!</definedName>
    <definedName name="MTDC05">#REF!</definedName>
    <definedName name="Other01">#REF!</definedName>
    <definedName name="Other02">#REF!</definedName>
    <definedName name="Other03">#REF!</definedName>
    <definedName name="Other04">#REF!</definedName>
    <definedName name="Other05">#REF!</definedName>
    <definedName name="OtherCriteria">#REF!</definedName>
    <definedName name="OtherInflation02">#REF!</definedName>
    <definedName name="OtherInflation03">#REF!</definedName>
    <definedName name="OtherInflation04">#REF!</definedName>
    <definedName name="OtherInflation05">#REF!</definedName>
    <definedName name="OthFringe01">#REF!</definedName>
    <definedName name="OthFringe02">#REF!</definedName>
    <definedName name="OthFringe03">#REF!</definedName>
    <definedName name="OthFringe04">#REF!</definedName>
    <definedName name="OthFringe05">#REF!</definedName>
    <definedName name="PayTableY01">#REF!</definedName>
    <definedName name="PayTableY02">#REF!</definedName>
    <definedName name="PayTableY03">#REF!</definedName>
    <definedName name="PayTableY04">#REF!</definedName>
    <definedName name="PayTableY05">#REF!</definedName>
    <definedName name="Personnel01">#REF!</definedName>
    <definedName name="Personnel02">#REF!</definedName>
    <definedName name="Personnel03">#REF!</definedName>
    <definedName name="Personnel04">#REF!</definedName>
    <definedName name="Personnel05">#REF!</definedName>
    <definedName name="PersonnelEntryRange">#REF!</definedName>
    <definedName name="PersonnelEntryRangeAddl">#REF!</definedName>
    <definedName name="PersonnelInflation01">#REF!</definedName>
    <definedName name="PersonnelInflation02">#REF!</definedName>
    <definedName name="PersonnelInflation03">#REF!</definedName>
    <definedName name="PersonnelInflation04">#REF!</definedName>
    <definedName name="PersonnelInflation05">#REF!</definedName>
    <definedName name="PrimeDeadline">'App Info &amp; Participants'!$L$5</definedName>
    <definedName name="_xlnm.Print_Area" localSheetId="0">'App Info &amp; Participants'!$A$1:$M$53</definedName>
    <definedName name="_xlnm.Print_Area" localSheetId="2">Calendar!$B$3:$O$85</definedName>
    <definedName name="_xlnm.Print_Area" localSheetId="3">'CP Admin Only'!$A$1:$K$48</definedName>
    <definedName name="_xlnm.Print_Area" localSheetId="1">'SF424 Checklist'!$B$1:$L$136</definedName>
    <definedName name="PROPTYPE">#REF!</definedName>
    <definedName name="Sal_Cap">#REF!</definedName>
    <definedName name="SalariedFringe01">#REF!</definedName>
    <definedName name="SalariedFringe02">#REF!</definedName>
    <definedName name="SalariedFringe03">#REF!</definedName>
    <definedName name="SalariedFringe04">#REF!</definedName>
    <definedName name="SalariedFringe05">#REF!</definedName>
    <definedName name="SciFrin01">#REF!</definedName>
    <definedName name="SciFrin02">#REF!</definedName>
    <definedName name="SciFrin03">#REF!</definedName>
    <definedName name="SciFrin04">#REF!</definedName>
    <definedName name="SciFrin05">#REF!</definedName>
    <definedName name="Sponsor">'App Info &amp; Participants'!$B$10</definedName>
    <definedName name="startday">Calendar!$K$1</definedName>
    <definedName name="SubDir01">#REF!</definedName>
    <definedName name="Subdir02">#REF!</definedName>
    <definedName name="Subdir03">#REF!</definedName>
    <definedName name="Subdir04">#REF!</definedName>
    <definedName name="Subdir05">#REF!</definedName>
    <definedName name="SubmissionDeadline">'App Info &amp; Participants'!$L$4</definedName>
    <definedName name="SummaryArea">#REF!</definedName>
    <definedName name="Supplies01">#REF!</definedName>
    <definedName name="Supplies02">#REF!</definedName>
    <definedName name="Supplies03">#REF!</definedName>
    <definedName name="Supplies04">#REF!</definedName>
    <definedName name="Supplies05">#REF!</definedName>
    <definedName name="title" localSheetId="0">'App Info &amp; Participants'!$B$9</definedName>
    <definedName name="Total01">#REF!</definedName>
    <definedName name="Total02">#REF!</definedName>
    <definedName name="Total03">#REF!</definedName>
    <definedName name="Total04">#REF!</definedName>
    <definedName name="Total05">#REF!</definedName>
    <definedName name="Travel01">#REF!</definedName>
    <definedName name="Travel02">#REF!</definedName>
    <definedName name="Travel03">#REF!</definedName>
    <definedName name="Travel04">#REF!</definedName>
    <definedName name="Travel05">#REF!</definedName>
    <definedName name="valuevx">42.314159</definedName>
    <definedName name="vertex42_copyright" hidden="1">"© 2011-2017 Vertex42 LLC"</definedName>
    <definedName name="vertex42_id" hidden="1">"monthly-calendar.xlsx"</definedName>
    <definedName name="vertex42_title" hidden="1">"Monthly Calendar Template"</definedName>
    <definedName name="Y1End">#REF!</definedName>
    <definedName name="Y1Start">#REF!</definedName>
    <definedName name="Y2End">#REF!</definedName>
    <definedName name="Y2Start">#REF!</definedName>
    <definedName name="Y3End">#REF!</definedName>
    <definedName name="Y3Start">#REF!</definedName>
    <definedName name="Y4End">#REF!</definedName>
    <definedName name="Y4Start">#REF!</definedName>
    <definedName name="Y5End">#REF!</definedName>
    <definedName name="Y5Start">#REF!</definedName>
  </definedNames>
  <calcPr calcId="191029"/>
  <customWorkbookViews>
    <customWorkbookView name="Jeff - Personal View" guid="{F791A3EF-33FD-4C6E-A658-C4E6B9F8869A}" mergeInterval="0" personalView="1" maximized="1" windowWidth="1276" windowHeight="699" activeSheetId="1"/>
    <customWorkbookView name="Personnel Entry" guid="{3342FBF1-EB4E-47A8-B855-5B5BAF5A3361}" maximized="1" windowWidth="987" windowHeight="483" activeSheetId="2"/>
    <customWorkbookView name="Main" guid="{568C71A5-5848-11D2-B126-00AA00A181F7}" maximized="1" windowWidth="979" windowHeight="578" activeSheetId="4"/>
    <customWorkbookView name="Calculations" guid="{568C71A3-5848-11D2-B126-00AA00A181F7}" maximized="1" windowWidth="979" windowHeight="578" activeSheetId="4"/>
    <customWorkbookView name="Multi-Year Entry" guid="{49500957-ED24-449E-8E6D-B65BC2502A96}" maximized="1" windowWidth="987" windowHeight="483" activeSheetId="2"/>
    <customWorkbookView name="1 Year Project" guid="{46E9F641-5708-41AB-A0A3-51C408AE5866}" maximized="1" windowWidth="987" windowHeight="487" activeSheetId="2"/>
    <customWorkbookView name="2 Year Project" guid="{1F1ED3CB-D4AA-4122-A436-1CD0CB102093}" maximized="1" windowWidth="987" windowHeight="487" activeSheetId="2"/>
    <customWorkbookView name="3 Year Project" guid="{46444605-A2C8-4200-8525-6A704AA3866A}" maximized="1" windowWidth="987" windowHeight="487" activeSheetId="2"/>
    <customWorkbookView name="4 Year Project" guid="{A125BC2E-BF0D-4017-8436-DB77C9F6F288}" maximized="1" windowWidth="987" windowHeight="487" activeSheetId="2"/>
    <customWorkbookView name="5 Year Project" guid="{2C426C8B-9830-47A7-B62D-12A721429F1F}" maximized="1" windowWidth="987" windowHeight="487"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 i="9" l="1"/>
  <c r="H6" i="9"/>
  <c r="I3" i="9" l="1"/>
  <c r="I5" i="9" s="1"/>
  <c r="G3" i="9"/>
  <c r="H3" i="9"/>
  <c r="G4" i="9"/>
  <c r="B3" i="9"/>
  <c r="B4" i="9"/>
  <c r="B5" i="9"/>
  <c r="B6" i="9"/>
  <c r="B7" i="9"/>
  <c r="B8" i="9"/>
  <c r="B9" i="9"/>
  <c r="B10" i="9"/>
  <c r="B11" i="9"/>
  <c r="B12" i="9"/>
  <c r="H70" i="9"/>
  <c r="H69" i="9"/>
  <c r="H68" i="9"/>
  <c r="H67" i="9"/>
  <c r="H66" i="9"/>
  <c r="H65" i="9"/>
  <c r="H64" i="9"/>
  <c r="H63" i="9"/>
  <c r="H62" i="9"/>
  <c r="H61" i="9"/>
  <c r="H60" i="9"/>
  <c r="H59" i="9"/>
  <c r="H58" i="9"/>
  <c r="H57" i="9"/>
  <c r="H56" i="9"/>
  <c r="B70" i="9"/>
  <c r="B69" i="9"/>
  <c r="B68" i="9"/>
  <c r="B67" i="9"/>
  <c r="B66" i="9"/>
  <c r="B65" i="9"/>
  <c r="B64" i="9"/>
  <c r="B63" i="9"/>
  <c r="B62" i="9"/>
  <c r="B61" i="9"/>
  <c r="B60" i="9"/>
  <c r="B59" i="9"/>
  <c r="B58" i="9"/>
  <c r="B57" i="9"/>
  <c r="B56" i="9"/>
  <c r="A70" i="9"/>
  <c r="A69" i="9"/>
  <c r="A68" i="9"/>
  <c r="A67" i="9"/>
  <c r="A66" i="9"/>
  <c r="A65" i="9"/>
  <c r="A64" i="9"/>
  <c r="A63" i="9"/>
  <c r="A62" i="9"/>
  <c r="A61" i="9"/>
  <c r="A60" i="9"/>
  <c r="A59" i="9"/>
  <c r="A58" i="9"/>
  <c r="A57" i="9"/>
  <c r="A56" i="9"/>
  <c r="B55" i="9"/>
  <c r="H55" i="9"/>
  <c r="D4" i="7"/>
  <c r="D3" i="7"/>
  <c r="D5" i="7"/>
  <c r="J6" i="9"/>
  <c r="D9" i="7"/>
  <c r="D8" i="7"/>
  <c r="D7" i="7"/>
  <c r="D6" i="7"/>
  <c r="G78" i="7"/>
  <c r="E78" i="7"/>
  <c r="G77" i="7"/>
  <c r="E77" i="7"/>
  <c r="G76" i="7"/>
  <c r="E76" i="7"/>
  <c r="G75" i="7"/>
  <c r="E75" i="7"/>
  <c r="G74" i="7"/>
  <c r="E74" i="7"/>
  <c r="G73" i="7"/>
  <c r="E73" i="7"/>
  <c r="G72" i="7"/>
  <c r="E72" i="7"/>
  <c r="G71" i="7"/>
  <c r="E71" i="7"/>
  <c r="G70" i="7"/>
  <c r="E70" i="7"/>
  <c r="G69" i="7"/>
  <c r="E69" i="7"/>
  <c r="G68" i="7"/>
  <c r="E68" i="7"/>
  <c r="G67" i="7"/>
  <c r="E67" i="7"/>
  <c r="G66" i="7"/>
  <c r="E66" i="7"/>
  <c r="G65" i="7"/>
  <c r="E65" i="7"/>
  <c r="E64" i="7"/>
  <c r="G64" i="7"/>
  <c r="M113" i="7"/>
  <c r="M114" i="7" s="1"/>
  <c r="M115" i="7" s="1"/>
  <c r="M116" i="7" s="1"/>
  <c r="M117" i="7" s="1"/>
  <c r="M118" i="7" s="1"/>
  <c r="M119" i="7" s="1"/>
  <c r="M120" i="7" s="1"/>
  <c r="M121" i="7" s="1"/>
  <c r="M122" i="7" s="1"/>
  <c r="M123" i="7" s="1"/>
  <c r="M124" i="7" s="1"/>
  <c r="M125" i="7" s="1"/>
  <c r="M126" i="7" s="1"/>
  <c r="M127" i="7" s="1"/>
  <c r="M128" i="7" s="1"/>
  <c r="M129" i="7" s="1"/>
  <c r="M130" i="7" s="1"/>
  <c r="M131" i="7" s="1"/>
  <c r="M132" i="7" s="1"/>
  <c r="M133" i="7" s="1"/>
  <c r="M134" i="7" s="1"/>
  <c r="M135" i="7" s="1"/>
  <c r="M136" i="7" s="1"/>
  <c r="I22" i="7"/>
  <c r="K22" i="7" s="1"/>
  <c r="L22" i="7" s="1"/>
  <c r="D35" i="7"/>
  <c r="D34" i="7"/>
  <c r="D33" i="7"/>
  <c r="D32" i="7"/>
  <c r="D31" i="7"/>
  <c r="D30" i="7"/>
  <c r="D29" i="7"/>
  <c r="D28" i="7"/>
  <c r="D27" i="7"/>
  <c r="D26" i="7"/>
  <c r="D25" i="7"/>
  <c r="D24" i="7"/>
  <c r="D23" i="7"/>
  <c r="D22" i="7"/>
  <c r="D21" i="7"/>
  <c r="I35" i="7"/>
  <c r="K35" i="7" s="1"/>
  <c r="L35" i="7" s="1"/>
  <c r="I34" i="7"/>
  <c r="K34" i="7" s="1"/>
  <c r="L34" i="7" s="1"/>
  <c r="I33" i="7"/>
  <c r="I32" i="7"/>
  <c r="I31" i="7"/>
  <c r="K31" i="7" s="1"/>
  <c r="L31" i="7" s="1"/>
  <c r="I30" i="7"/>
  <c r="K30" i="7" s="1"/>
  <c r="L30" i="7" s="1"/>
  <c r="I29" i="7"/>
  <c r="I28" i="7"/>
  <c r="K28" i="7" s="1"/>
  <c r="L28" i="7" s="1"/>
  <c r="I27" i="7"/>
  <c r="K27" i="7" s="1"/>
  <c r="L27" i="7" s="1"/>
  <c r="I26" i="7"/>
  <c r="K26" i="7" s="1"/>
  <c r="L26" i="7" s="1"/>
  <c r="I25" i="7"/>
  <c r="I24" i="7"/>
  <c r="K24" i="7" s="1"/>
  <c r="L24" i="7" s="1"/>
  <c r="I23" i="7"/>
  <c r="K23" i="7" s="1"/>
  <c r="L23" i="7" s="1"/>
  <c r="D10" i="7"/>
  <c r="D13" i="7" s="1"/>
  <c r="D12" i="7" s="1"/>
  <c r="K33" i="7"/>
  <c r="K32" i="7"/>
  <c r="L32" i="7" s="1"/>
  <c r="K29" i="7"/>
  <c r="L29" i="7" s="1"/>
  <c r="K25" i="7"/>
  <c r="L25" i="7" s="1"/>
  <c r="L33" i="7"/>
  <c r="B26" i="7"/>
  <c r="D11" i="7"/>
  <c r="K11" i="7" s="1"/>
  <c r="C78" i="7"/>
  <c r="C77" i="7"/>
  <c r="C76" i="7"/>
  <c r="C75" i="7"/>
  <c r="C74" i="7"/>
  <c r="C73" i="7"/>
  <c r="C72" i="7"/>
  <c r="C71" i="7"/>
  <c r="C70" i="7"/>
  <c r="C69" i="7"/>
  <c r="C68" i="7"/>
  <c r="C67" i="7"/>
  <c r="C66" i="7"/>
  <c r="C65" i="7"/>
  <c r="B22" i="7"/>
  <c r="B23" i="7"/>
  <c r="B24" i="7"/>
  <c r="B25" i="7"/>
  <c r="B27" i="7"/>
  <c r="B28" i="7"/>
  <c r="B29" i="7"/>
  <c r="B30" i="7"/>
  <c r="B31" i="7"/>
  <c r="B32" i="7"/>
  <c r="B33" i="7"/>
  <c r="B34" i="7"/>
  <c r="B35" i="7"/>
  <c r="B48" i="7"/>
  <c r="B47" i="7"/>
  <c r="B45" i="7"/>
  <c r="B44" i="7"/>
  <c r="B43" i="7"/>
  <c r="B42" i="7"/>
  <c r="B41" i="7"/>
  <c r="B40" i="7"/>
  <c r="B39" i="7"/>
  <c r="E3" i="8"/>
  <c r="I3" i="8"/>
  <c r="E4" i="8"/>
  <c r="C305" i="8"/>
  <c r="B307" i="8" s="1"/>
  <c r="D307" i="8" s="1"/>
  <c r="F307" i="8" s="1"/>
  <c r="H307" i="8" s="1"/>
  <c r="J307" i="8" s="1"/>
  <c r="L307" i="8" s="1"/>
  <c r="N307" i="8" s="1"/>
  <c r="B311" i="8" s="1"/>
  <c r="C278" i="8"/>
  <c r="B280" i="8" s="1"/>
  <c r="D280" i="8" s="1"/>
  <c r="F280" i="8" s="1"/>
  <c r="H280" i="8" s="1"/>
  <c r="J280" i="8" s="1"/>
  <c r="L280" i="8" s="1"/>
  <c r="N280" i="8" s="1"/>
  <c r="B284" i="8" s="1"/>
  <c r="C251" i="8"/>
  <c r="B253" i="8" s="1"/>
  <c r="D253" i="8" s="1"/>
  <c r="F253" i="8" s="1"/>
  <c r="H253" i="8" s="1"/>
  <c r="J253" i="8" s="1"/>
  <c r="L253" i="8" s="1"/>
  <c r="N253" i="8" s="1"/>
  <c r="B257" i="8" s="1"/>
  <c r="C222" i="8"/>
  <c r="B224" i="8" s="1"/>
  <c r="D224" i="8" s="1"/>
  <c r="F224" i="8" s="1"/>
  <c r="H224" i="8" s="1"/>
  <c r="J224" i="8" s="1"/>
  <c r="L224" i="8" s="1"/>
  <c r="N224" i="8" s="1"/>
  <c r="B228" i="8" s="1"/>
  <c r="C195" i="8"/>
  <c r="B194" i="8" s="1"/>
  <c r="C168" i="8"/>
  <c r="B170" i="8" s="1"/>
  <c r="D170" i="8" s="1"/>
  <c r="F170" i="8" s="1"/>
  <c r="H170" i="8" s="1"/>
  <c r="J170" i="8" s="1"/>
  <c r="L170" i="8" s="1"/>
  <c r="N170" i="8" s="1"/>
  <c r="B174" i="8" s="1"/>
  <c r="C141" i="8"/>
  <c r="B140" i="8" s="1"/>
  <c r="C114" i="8"/>
  <c r="C87" i="8"/>
  <c r="C60" i="8"/>
  <c r="B62" i="8" s="1"/>
  <c r="D62" i="8" s="1"/>
  <c r="F62" i="8" s="1"/>
  <c r="H62" i="8" s="1"/>
  <c r="J62" i="8" s="1"/>
  <c r="L62" i="8" s="1"/>
  <c r="N62" i="8" s="1"/>
  <c r="B66" i="8" s="1"/>
  <c r="C33" i="8"/>
  <c r="B32" i="8" s="1"/>
  <c r="B8" i="8"/>
  <c r="D8" i="8" s="1"/>
  <c r="F8" i="8" s="1"/>
  <c r="H8" i="8" s="1"/>
  <c r="J8" i="8" s="1"/>
  <c r="L8" i="8" s="1"/>
  <c r="N8" i="8" s="1"/>
  <c r="B12" i="8" s="1"/>
  <c r="B5" i="8"/>
  <c r="B59" i="8"/>
  <c r="B35" i="8"/>
  <c r="D35" i="8" s="1"/>
  <c r="F35" i="8" s="1"/>
  <c r="H35" i="8" s="1"/>
  <c r="J35" i="8" s="1"/>
  <c r="L35" i="8" s="1"/>
  <c r="N35" i="8" s="1"/>
  <c r="B39" i="8" s="1"/>
  <c r="B304" i="8"/>
  <c r="B197" i="8"/>
  <c r="D197" i="8" s="1"/>
  <c r="F197" i="8" s="1"/>
  <c r="H197" i="8" s="1"/>
  <c r="J197" i="8" s="1"/>
  <c r="L197" i="8" s="1"/>
  <c r="N197" i="8" s="1"/>
  <c r="B201" i="8" s="1"/>
  <c r="B167" i="8"/>
  <c r="B250" i="8"/>
  <c r="B277" i="8"/>
  <c r="B86" i="8"/>
  <c r="B89" i="8"/>
  <c r="D89" i="8" s="1"/>
  <c r="F89" i="8" s="1"/>
  <c r="H89" i="8" s="1"/>
  <c r="J89" i="8" s="1"/>
  <c r="L89" i="8" s="1"/>
  <c r="N89" i="8" s="1"/>
  <c r="B93" i="8" s="1"/>
  <c r="L5" i="1"/>
  <c r="I4" i="9" s="1"/>
  <c r="A17" i="1"/>
  <c r="B252" i="8" l="1"/>
  <c r="D257" i="8"/>
  <c r="B61" i="8"/>
  <c r="D66" i="8"/>
  <c r="D174" i="8"/>
  <c r="B169" i="8"/>
  <c r="D311" i="8"/>
  <c r="F311" i="8" s="1"/>
  <c r="B306" i="8"/>
  <c r="D228" i="8"/>
  <c r="B223" i="8"/>
  <c r="B143" i="8"/>
  <c r="D143" i="8" s="1"/>
  <c r="F143" i="8" s="1"/>
  <c r="H143" i="8" s="1"/>
  <c r="J143" i="8" s="1"/>
  <c r="L143" i="8" s="1"/>
  <c r="N143" i="8" s="1"/>
  <c r="B147" i="8" s="1"/>
  <c r="B221" i="8"/>
  <c r="C64" i="7"/>
  <c r="A55" i="9"/>
  <c r="B21" i="7"/>
  <c r="D93" i="8"/>
  <c r="B88" i="8"/>
  <c r="B196" i="8"/>
  <c r="D201" i="8"/>
  <c r="D12" i="8"/>
  <c r="B7" i="8"/>
  <c r="B34" i="8"/>
  <c r="D39" i="8"/>
  <c r="D169" i="8"/>
  <c r="F174" i="8"/>
  <c r="D284" i="8"/>
  <c r="B279" i="8"/>
  <c r="B113" i="8"/>
  <c r="B116" i="8"/>
  <c r="D116" i="8" s="1"/>
  <c r="F116" i="8" s="1"/>
  <c r="H116" i="8" s="1"/>
  <c r="J116" i="8" s="1"/>
  <c r="L116" i="8" s="1"/>
  <c r="N116" i="8" s="1"/>
  <c r="B120" i="8" s="1"/>
  <c r="K12" i="7"/>
  <c r="D306" i="8" l="1"/>
  <c r="F66" i="8"/>
  <c r="D61" i="8"/>
  <c r="B142" i="8"/>
  <c r="D147" i="8"/>
  <c r="H311" i="8"/>
  <c r="F306" i="8"/>
  <c r="F257" i="8"/>
  <c r="D252" i="8"/>
  <c r="D223" i="8"/>
  <c r="F228" i="8"/>
  <c r="F39" i="8"/>
  <c r="D34" i="8"/>
  <c r="F284" i="8"/>
  <c r="D279" i="8"/>
  <c r="F93" i="8"/>
  <c r="D88" i="8"/>
  <c r="F12" i="8"/>
  <c r="D7" i="8"/>
  <c r="B115" i="8"/>
  <c r="D120" i="8"/>
  <c r="H174" i="8"/>
  <c r="F169" i="8"/>
  <c r="D196" i="8"/>
  <c r="F201" i="8"/>
  <c r="H257" i="8" l="1"/>
  <c r="F252" i="8"/>
  <c r="D142" i="8"/>
  <c r="F147" i="8"/>
  <c r="F223" i="8"/>
  <c r="H228" i="8"/>
  <c r="H306" i="8"/>
  <c r="J311" i="8"/>
  <c r="F61" i="8"/>
  <c r="H66" i="8"/>
  <c r="D115" i="8"/>
  <c r="F120" i="8"/>
  <c r="F7" i="8"/>
  <c r="H12" i="8"/>
  <c r="F196" i="8"/>
  <c r="H201" i="8"/>
  <c r="H93" i="8"/>
  <c r="F88" i="8"/>
  <c r="F34" i="8"/>
  <c r="H39" i="8"/>
  <c r="J174" i="8"/>
  <c r="H169" i="8"/>
  <c r="H284" i="8"/>
  <c r="F279" i="8"/>
  <c r="F142" i="8" l="1"/>
  <c r="H147" i="8"/>
  <c r="H61" i="8"/>
  <c r="J66" i="8"/>
  <c r="J228" i="8"/>
  <c r="H223" i="8"/>
  <c r="J306" i="8"/>
  <c r="L311" i="8"/>
  <c r="H252" i="8"/>
  <c r="J257" i="8"/>
  <c r="H34" i="8"/>
  <c r="J39" i="8"/>
  <c r="L174" i="8"/>
  <c r="J169" i="8"/>
  <c r="J12" i="8"/>
  <c r="H7" i="8"/>
  <c r="J284" i="8"/>
  <c r="H279" i="8"/>
  <c r="H88" i="8"/>
  <c r="J93" i="8"/>
  <c r="H196" i="8"/>
  <c r="J201" i="8"/>
  <c r="F115" i="8"/>
  <c r="H120" i="8"/>
  <c r="J61" i="8" l="1"/>
  <c r="L66" i="8"/>
  <c r="J252" i="8"/>
  <c r="L257" i="8"/>
  <c r="J147" i="8"/>
  <c r="H142" i="8"/>
  <c r="N311" i="8"/>
  <c r="L306" i="8"/>
  <c r="J223" i="8"/>
  <c r="L228" i="8"/>
  <c r="H115" i="8"/>
  <c r="J120" i="8"/>
  <c r="J88" i="8"/>
  <c r="L93" i="8"/>
  <c r="J34" i="8"/>
  <c r="L39" i="8"/>
  <c r="L12" i="8"/>
  <c r="J7" i="8"/>
  <c r="L169" i="8"/>
  <c r="N174" i="8"/>
  <c r="L201" i="8"/>
  <c r="J196" i="8"/>
  <c r="J279" i="8"/>
  <c r="L284" i="8"/>
  <c r="B315" i="8" l="1"/>
  <c r="D315" i="8" s="1"/>
  <c r="F315" i="8" s="1"/>
  <c r="H315" i="8" s="1"/>
  <c r="J315" i="8" s="1"/>
  <c r="L315" i="8" s="1"/>
  <c r="N315" i="8" s="1"/>
  <c r="B319" i="8" s="1"/>
  <c r="D319" i="8" s="1"/>
  <c r="F319" i="8" s="1"/>
  <c r="H319" i="8" s="1"/>
  <c r="J319" i="8" s="1"/>
  <c r="L319" i="8" s="1"/>
  <c r="N319" i="8" s="1"/>
  <c r="B323" i="8" s="1"/>
  <c r="D323" i="8" s="1"/>
  <c r="F323" i="8" s="1"/>
  <c r="H323" i="8" s="1"/>
  <c r="J323" i="8" s="1"/>
  <c r="L323" i="8" s="1"/>
  <c r="N323" i="8" s="1"/>
  <c r="B327" i="8" s="1"/>
  <c r="D327" i="8" s="1"/>
  <c r="N306" i="8"/>
  <c r="N228" i="8"/>
  <c r="L223" i="8"/>
  <c r="L61" i="8"/>
  <c r="N66" i="8"/>
  <c r="N257" i="8"/>
  <c r="L252" i="8"/>
  <c r="L147" i="8"/>
  <c r="J142" i="8"/>
  <c r="B178" i="8"/>
  <c r="D178" i="8" s="1"/>
  <c r="F178" i="8" s="1"/>
  <c r="H178" i="8" s="1"/>
  <c r="J178" i="8" s="1"/>
  <c r="L178" i="8" s="1"/>
  <c r="N178" i="8" s="1"/>
  <c r="B182" i="8" s="1"/>
  <c r="D182" i="8" s="1"/>
  <c r="F182" i="8" s="1"/>
  <c r="H182" i="8" s="1"/>
  <c r="J182" i="8" s="1"/>
  <c r="L182" i="8" s="1"/>
  <c r="N182" i="8" s="1"/>
  <c r="B186" i="8" s="1"/>
  <c r="D186" i="8" s="1"/>
  <c r="F186" i="8" s="1"/>
  <c r="H186" i="8" s="1"/>
  <c r="J186" i="8" s="1"/>
  <c r="L186" i="8" s="1"/>
  <c r="N186" i="8" s="1"/>
  <c r="B190" i="8" s="1"/>
  <c r="D190" i="8" s="1"/>
  <c r="N169" i="8"/>
  <c r="N39" i="8"/>
  <c r="L34" i="8"/>
  <c r="N284" i="8"/>
  <c r="L279" i="8"/>
  <c r="L88" i="8"/>
  <c r="N93" i="8"/>
  <c r="N201" i="8"/>
  <c r="L196" i="8"/>
  <c r="L7" i="8"/>
  <c r="N12" i="8"/>
  <c r="J115" i="8"/>
  <c r="L120" i="8"/>
  <c r="B261" i="8" l="1"/>
  <c r="D261" i="8" s="1"/>
  <c r="F261" i="8" s="1"/>
  <c r="H261" i="8" s="1"/>
  <c r="J261" i="8" s="1"/>
  <c r="L261" i="8" s="1"/>
  <c r="N261" i="8" s="1"/>
  <c r="B265" i="8" s="1"/>
  <c r="D265" i="8" s="1"/>
  <c r="F265" i="8" s="1"/>
  <c r="H265" i="8" s="1"/>
  <c r="J265" i="8" s="1"/>
  <c r="L265" i="8" s="1"/>
  <c r="N265" i="8" s="1"/>
  <c r="B269" i="8" s="1"/>
  <c r="D269" i="8" s="1"/>
  <c r="F269" i="8" s="1"/>
  <c r="H269" i="8" s="1"/>
  <c r="J269" i="8" s="1"/>
  <c r="L269" i="8" s="1"/>
  <c r="N269" i="8" s="1"/>
  <c r="B273" i="8" s="1"/>
  <c r="D273" i="8" s="1"/>
  <c r="N252" i="8"/>
  <c r="B232" i="8"/>
  <c r="D232" i="8" s="1"/>
  <c r="F232" i="8" s="1"/>
  <c r="H232" i="8" s="1"/>
  <c r="J232" i="8" s="1"/>
  <c r="L232" i="8" s="1"/>
  <c r="N232" i="8" s="1"/>
  <c r="B236" i="8" s="1"/>
  <c r="D236" i="8" s="1"/>
  <c r="F236" i="8" s="1"/>
  <c r="H236" i="8" s="1"/>
  <c r="J236" i="8" s="1"/>
  <c r="L236" i="8" s="1"/>
  <c r="N236" i="8" s="1"/>
  <c r="B240" i="8" s="1"/>
  <c r="D240" i="8" s="1"/>
  <c r="F240" i="8" s="1"/>
  <c r="H240" i="8" s="1"/>
  <c r="J240" i="8" s="1"/>
  <c r="L240" i="8" s="1"/>
  <c r="N240" i="8" s="1"/>
  <c r="B244" i="8" s="1"/>
  <c r="D244" i="8" s="1"/>
  <c r="N223" i="8"/>
  <c r="L142" i="8"/>
  <c r="N147" i="8"/>
  <c r="N61" i="8"/>
  <c r="B70" i="8"/>
  <c r="D70" i="8" s="1"/>
  <c r="F70" i="8" s="1"/>
  <c r="H70" i="8" s="1"/>
  <c r="J70" i="8" s="1"/>
  <c r="L70" i="8" s="1"/>
  <c r="N70" i="8" s="1"/>
  <c r="B74" i="8" s="1"/>
  <c r="D74" i="8" s="1"/>
  <c r="F74" i="8" s="1"/>
  <c r="H74" i="8" s="1"/>
  <c r="J74" i="8" s="1"/>
  <c r="L74" i="8" s="1"/>
  <c r="N74" i="8" s="1"/>
  <c r="B78" i="8" s="1"/>
  <c r="D78" i="8" s="1"/>
  <c r="F78" i="8" s="1"/>
  <c r="H78" i="8" s="1"/>
  <c r="J78" i="8" s="1"/>
  <c r="L78" i="8" s="1"/>
  <c r="N78" i="8" s="1"/>
  <c r="B82" i="8" s="1"/>
  <c r="D82" i="8" s="1"/>
  <c r="N88" i="8"/>
  <c r="B97" i="8"/>
  <c r="D97" i="8" s="1"/>
  <c r="F97" i="8" s="1"/>
  <c r="H97" i="8" s="1"/>
  <c r="J97" i="8" s="1"/>
  <c r="L97" i="8" s="1"/>
  <c r="N97" i="8" s="1"/>
  <c r="B101" i="8" s="1"/>
  <c r="D101" i="8" s="1"/>
  <c r="F101" i="8" s="1"/>
  <c r="H101" i="8" s="1"/>
  <c r="J101" i="8" s="1"/>
  <c r="L101" i="8" s="1"/>
  <c r="N101" i="8" s="1"/>
  <c r="B105" i="8" s="1"/>
  <c r="D105" i="8" s="1"/>
  <c r="F105" i="8" s="1"/>
  <c r="H105" i="8" s="1"/>
  <c r="J105" i="8" s="1"/>
  <c r="L105" i="8" s="1"/>
  <c r="N105" i="8" s="1"/>
  <c r="B109" i="8" s="1"/>
  <c r="D109" i="8" s="1"/>
  <c r="B205" i="8"/>
  <c r="D205" i="8" s="1"/>
  <c r="F205" i="8" s="1"/>
  <c r="H205" i="8" s="1"/>
  <c r="J205" i="8" s="1"/>
  <c r="L205" i="8" s="1"/>
  <c r="N205" i="8" s="1"/>
  <c r="B209" i="8" s="1"/>
  <c r="D209" i="8" s="1"/>
  <c r="F209" i="8" s="1"/>
  <c r="H209" i="8" s="1"/>
  <c r="J209" i="8" s="1"/>
  <c r="L209" i="8" s="1"/>
  <c r="N209" i="8" s="1"/>
  <c r="B213" i="8" s="1"/>
  <c r="D213" i="8" s="1"/>
  <c r="F213" i="8" s="1"/>
  <c r="H213" i="8" s="1"/>
  <c r="J213" i="8" s="1"/>
  <c r="L213" i="8" s="1"/>
  <c r="N213" i="8" s="1"/>
  <c r="B217" i="8" s="1"/>
  <c r="D217" i="8" s="1"/>
  <c r="N196" i="8"/>
  <c r="B288" i="8"/>
  <c r="D288" i="8" s="1"/>
  <c r="F288" i="8" s="1"/>
  <c r="H288" i="8" s="1"/>
  <c r="J288" i="8" s="1"/>
  <c r="L288" i="8" s="1"/>
  <c r="N288" i="8" s="1"/>
  <c r="B292" i="8" s="1"/>
  <c r="D292" i="8" s="1"/>
  <c r="F292" i="8" s="1"/>
  <c r="H292" i="8" s="1"/>
  <c r="J292" i="8" s="1"/>
  <c r="L292" i="8" s="1"/>
  <c r="N292" i="8" s="1"/>
  <c r="B296" i="8" s="1"/>
  <c r="D296" i="8" s="1"/>
  <c r="F296" i="8" s="1"/>
  <c r="H296" i="8" s="1"/>
  <c r="J296" i="8" s="1"/>
  <c r="L296" i="8" s="1"/>
  <c r="N296" i="8" s="1"/>
  <c r="B300" i="8" s="1"/>
  <c r="D300" i="8" s="1"/>
  <c r="N279" i="8"/>
  <c r="N7" i="8"/>
  <c r="B16" i="8"/>
  <c r="D16" i="8" s="1"/>
  <c r="F16" i="8" s="1"/>
  <c r="H16" i="8" s="1"/>
  <c r="J16" i="8" s="1"/>
  <c r="L16" i="8" s="1"/>
  <c r="N16" i="8" s="1"/>
  <c r="B20" i="8" s="1"/>
  <c r="D20" i="8" s="1"/>
  <c r="F20" i="8" s="1"/>
  <c r="H20" i="8" s="1"/>
  <c r="J20" i="8" s="1"/>
  <c r="L20" i="8" s="1"/>
  <c r="N20" i="8" s="1"/>
  <c r="B24" i="8" s="1"/>
  <c r="D24" i="8" s="1"/>
  <c r="F24" i="8" s="1"/>
  <c r="H24" i="8" s="1"/>
  <c r="J24" i="8" s="1"/>
  <c r="L24" i="8" s="1"/>
  <c r="N24" i="8" s="1"/>
  <c r="B28" i="8" s="1"/>
  <c r="D28" i="8" s="1"/>
  <c r="N34" i="8"/>
  <c r="B43" i="8"/>
  <c r="D43" i="8" s="1"/>
  <c r="F43" i="8" s="1"/>
  <c r="H43" i="8" s="1"/>
  <c r="J43" i="8" s="1"/>
  <c r="L43" i="8" s="1"/>
  <c r="N43" i="8" s="1"/>
  <c r="B47" i="8" s="1"/>
  <c r="D47" i="8" s="1"/>
  <c r="F47" i="8" s="1"/>
  <c r="H47" i="8" s="1"/>
  <c r="J47" i="8" s="1"/>
  <c r="L47" i="8" s="1"/>
  <c r="N47" i="8" s="1"/>
  <c r="B51" i="8" s="1"/>
  <c r="D51" i="8" s="1"/>
  <c r="F51" i="8" s="1"/>
  <c r="H51" i="8" s="1"/>
  <c r="J51" i="8" s="1"/>
  <c r="L51" i="8" s="1"/>
  <c r="N51" i="8" s="1"/>
  <c r="B55" i="8" s="1"/>
  <c r="D55" i="8" s="1"/>
  <c r="L115" i="8"/>
  <c r="N120" i="8"/>
  <c r="N142" i="8" l="1"/>
  <c r="B151" i="8"/>
  <c r="D151" i="8" s="1"/>
  <c r="F151" i="8" s="1"/>
  <c r="H151" i="8" s="1"/>
  <c r="J151" i="8" s="1"/>
  <c r="L151" i="8" s="1"/>
  <c r="N151" i="8" s="1"/>
  <c r="B155" i="8" s="1"/>
  <c r="D155" i="8" s="1"/>
  <c r="F155" i="8" s="1"/>
  <c r="H155" i="8" s="1"/>
  <c r="J155" i="8" s="1"/>
  <c r="L155" i="8" s="1"/>
  <c r="N155" i="8" s="1"/>
  <c r="B159" i="8" s="1"/>
  <c r="D159" i="8" s="1"/>
  <c r="F159" i="8" s="1"/>
  <c r="H159" i="8" s="1"/>
  <c r="J159" i="8" s="1"/>
  <c r="L159" i="8" s="1"/>
  <c r="N159" i="8" s="1"/>
  <c r="B163" i="8" s="1"/>
  <c r="D163" i="8" s="1"/>
  <c r="N115" i="8"/>
  <c r="B124" i="8"/>
  <c r="D124" i="8" s="1"/>
  <c r="F124" i="8" s="1"/>
  <c r="H124" i="8" s="1"/>
  <c r="J124" i="8" s="1"/>
  <c r="L124" i="8" s="1"/>
  <c r="N124" i="8" s="1"/>
  <c r="B128" i="8" s="1"/>
  <c r="D128" i="8" s="1"/>
  <c r="F128" i="8" s="1"/>
  <c r="H128" i="8" s="1"/>
  <c r="J128" i="8" s="1"/>
  <c r="L128" i="8" s="1"/>
  <c r="N128" i="8" s="1"/>
  <c r="B132" i="8" s="1"/>
  <c r="D132" i="8" s="1"/>
  <c r="F132" i="8" s="1"/>
  <c r="H132" i="8" s="1"/>
  <c r="J132" i="8" s="1"/>
  <c r="L132" i="8" s="1"/>
  <c r="N132" i="8" s="1"/>
  <c r="B136" i="8" s="1"/>
  <c r="D136"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Cary, Jeff</author>
  </authors>
  <commentList>
    <comment ref="A16" authorId="0" shapeId="0" xr:uid="{00000000-0006-0000-0000-000001000000}">
      <text>
        <r>
          <rPr>
            <sz val="9"/>
            <color indexed="81"/>
            <rFont val="Tahoma"/>
            <family val="2"/>
          </rPr>
          <t>Additional page below for larger applications; reset print range if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Akioka, Katrina J</author>
  </authors>
  <commentList>
    <comment ref="L38" authorId="0" shapeId="0" xr:uid="{6D82752F-8303-44B1-9A5A-062149D932FF}">
      <text>
        <r>
          <rPr>
            <b/>
            <sz val="9"/>
            <color indexed="81"/>
            <rFont val="Tahoma"/>
            <family val="2"/>
          </rPr>
          <t>Akioka, Katrina J:</t>
        </r>
        <r>
          <rPr>
            <sz val="9"/>
            <color indexed="81"/>
            <rFont val="Tahoma"/>
            <family val="2"/>
          </rPr>
          <t xml:space="preserve">
Be sure to use correct LOI format for mPIs, if applicable</t>
        </r>
      </text>
    </comment>
    <comment ref="C84" authorId="0" shapeId="0" xr:uid="{2B145673-8A1C-4F91-8E8B-BC88917B1709}">
      <text>
        <r>
          <rPr>
            <b/>
            <sz val="9"/>
            <color indexed="81"/>
            <rFont val="Tahoma"/>
            <family val="2"/>
          </rPr>
          <t>Akioka, Katrina J:</t>
        </r>
        <r>
          <rPr>
            <sz val="9"/>
            <color indexed="81"/>
            <rFont val="Tahoma"/>
            <family val="2"/>
          </rPr>
          <t xml:space="preserve">
Draft of spec aims or any science ok for Division/OSR review</t>
        </r>
      </text>
    </comment>
  </commentList>
</comments>
</file>

<file path=xl/sharedStrings.xml><?xml version="1.0" encoding="utf-8"?>
<sst xmlns="http://schemas.openxmlformats.org/spreadsheetml/2006/main" count="316" uniqueCount="248">
  <si>
    <t>Institution</t>
  </si>
  <si>
    <t>Cons. PI (last)</t>
  </si>
  <si>
    <t>CONSORTIUM/SUBAWARD PARTNERS</t>
  </si>
  <si>
    <t>Admin/Departmental Contact</t>
  </si>
  <si>
    <t>Contact email address</t>
  </si>
  <si>
    <t>name</t>
  </si>
  <si>
    <t>Name</t>
  </si>
  <si>
    <t>email</t>
  </si>
  <si>
    <t>PD/PI (contact)</t>
  </si>
  <si>
    <t>Role on Project</t>
  </si>
  <si>
    <t>insert link</t>
  </si>
  <si>
    <t>limited to 200 characters for NIH</t>
  </si>
  <si>
    <t>Last, first degree</t>
  </si>
  <si>
    <t>Individual</t>
  </si>
  <si>
    <t xml:space="preserve">KEY PERSONNEL (including Key Consultants and Other Significant Contributors)
</t>
  </si>
  <si>
    <t>https://grants.nih.gov/grants/policy/senior_key_personnel_faqs.htm</t>
  </si>
  <si>
    <t>SF424 Application Preparation Checklist</t>
  </si>
  <si>
    <t>Sponsor Deadline:</t>
  </si>
  <si>
    <t>OSR sign-off Deadline:</t>
  </si>
  <si>
    <t>Final Science Deadline:</t>
  </si>
  <si>
    <t>Target Submission Date:</t>
  </si>
  <si>
    <t>Draft</t>
  </si>
  <si>
    <t>Final</t>
  </si>
  <si>
    <t>Owner</t>
  </si>
  <si>
    <t>Notes</t>
  </si>
  <si>
    <t>Biosketches</t>
  </si>
  <si>
    <t>required for clinical trials only</t>
  </si>
  <si>
    <t>Application face page</t>
  </si>
  <si>
    <t>1 page</t>
  </si>
  <si>
    <t xml:space="preserve">12 pages or 6 pages </t>
  </si>
  <si>
    <t>no more than 30 lines of text</t>
  </si>
  <si>
    <t>no more than 2-3 sentences only</t>
  </si>
  <si>
    <t>Contact name</t>
  </si>
  <si>
    <t>PURCHASED SERVICE PROVIDERS/VENDORS/NON-KEY CONSULTANTS</t>
  </si>
  <si>
    <t>Application Category:</t>
  </si>
  <si>
    <t>Application Type:</t>
  </si>
  <si>
    <t>PD/PI at Fred Hutch (contact):</t>
  </si>
  <si>
    <t>Project/Application Title:</t>
  </si>
  <si>
    <t>Sponsor:</t>
  </si>
  <si>
    <t>FOA/RFA/RFP #:</t>
  </si>
  <si>
    <t>FOA/RFA/RFP Name:</t>
  </si>
  <si>
    <t>Description/Notes</t>
  </si>
  <si>
    <t>Sent</t>
  </si>
  <si>
    <t>Rec'd</t>
  </si>
  <si>
    <t>Start Day:</t>
  </si>
  <si>
    <t>1:Sun,2:Mon</t>
  </si>
  <si>
    <t>Cal Start Date--&gt;&gt;</t>
  </si>
  <si>
    <t>Date:</t>
  </si>
  <si>
    <t>Default Print</t>
  </si>
  <si>
    <t>Range is 3 mos;</t>
  </si>
  <si>
    <t>adjust if necessary</t>
  </si>
  <si>
    <t>Proposal Title:</t>
  </si>
  <si>
    <t xml:space="preserve">  / </t>
  </si>
  <si>
    <t>PI / Deadline:</t>
  </si>
  <si>
    <t>&lt;--- Addl'l subawards available lines 6-10; click left of row to expand</t>
  </si>
  <si>
    <t>Request Sent (date)</t>
  </si>
  <si>
    <t>Budget
Received</t>
  </si>
  <si>
    <t>Bios</t>
  </si>
  <si>
    <t>Final Budget &amp; Bud Just</t>
  </si>
  <si>
    <t>KP Contact &amp; Perf Site Info</t>
  </si>
  <si>
    <t>LOI, SOW Received + Uploaded</t>
  </si>
  <si>
    <t>5 pg limit; verify correct format</t>
  </si>
  <si>
    <t>Uploaded to HutchGrants</t>
  </si>
  <si>
    <t>(tracking below)</t>
  </si>
  <si>
    <t>Modify this form as needed for other application format types</t>
  </si>
  <si>
    <t>&lt;--- Addl'l linked lines 11-15 available; click left of row to expand</t>
  </si>
  <si>
    <t>PD/PI at prime (if other, e.g. sub):</t>
  </si>
  <si>
    <t>Project Coordinator/Mgr:</t>
  </si>
  <si>
    <t>Research Administrator:</t>
  </si>
  <si>
    <t>Project/ApplicationTitle:</t>
  </si>
  <si>
    <t>merged document of all institutions</t>
  </si>
  <si>
    <t>&lt;--- Addl'l positions 11-15 available; click left of row to expand</t>
  </si>
  <si>
    <t>(this is the necessary ordering per the SF424 instructions)</t>
  </si>
  <si>
    <t>3. OSCs</t>
  </si>
  <si>
    <t>List personnel alphabetically within each personnel category</t>
  </si>
  <si>
    <t>&lt;--- Addl'l linked lines 6-10 available; click left of row to expand</t>
  </si>
  <si>
    <t>Facilties, Equipmt</t>
  </si>
  <si>
    <t>Revision/resubmission only; 1 page</t>
  </si>
  <si>
    <t>Foreign Just or FOA-specific items</t>
  </si>
  <si>
    <t>Notes to OSR (optional)</t>
  </si>
  <si>
    <t>&lt;--- Format row to bold for MPIs</t>
  </si>
  <si>
    <t>If req'd (late submission, &gt;500k, etc.)</t>
  </si>
  <si>
    <t>Draft text ok for OSR signoff</t>
  </si>
  <si>
    <t>See next page to list out (optional)</t>
  </si>
  <si>
    <t xml:space="preserve">LETTERS OF SUPPORT  </t>
  </si>
  <si>
    <t>Request Sent</t>
  </si>
  <si>
    <t>To be used as a tool by the project team; tailor as needed</t>
  </si>
  <si>
    <t xml:space="preserve"> ARA Deadline:</t>
  </si>
  <si>
    <t xml:space="preserve"> LOI/Preapp Deadline:</t>
  </si>
  <si>
    <t xml:space="preserve"> Due to Sponsor:</t>
  </si>
  <si>
    <t xml:space="preserve"> Receipt Deadline:</t>
  </si>
  <si>
    <t xml:space="preserve"> Continuous Submission:</t>
  </si>
  <si>
    <t xml:space="preserve"> Limited applicant:</t>
  </si>
  <si>
    <t>&lt;-Open PDF to view instructions</t>
  </si>
  <si>
    <t>1. PD/PIs</t>
  </si>
  <si>
    <t>Sub</t>
  </si>
  <si>
    <t>No</t>
  </si>
  <si>
    <t>Institutional Affiliation</t>
  </si>
  <si>
    <t>Omit this section unless MPI app</t>
  </si>
  <si>
    <r>
      <t xml:space="preserve">*  Copy of FOA </t>
    </r>
    <r>
      <rPr>
        <b/>
        <sz val="9"/>
        <rFont val="Arial"/>
        <family val="2"/>
      </rPr>
      <t>(saved PDF)</t>
    </r>
  </si>
  <si>
    <t>*  PI Assurance Form(s)</t>
  </si>
  <si>
    <r>
      <t xml:space="preserve">*  F&amp;A Waiver approval </t>
    </r>
    <r>
      <rPr>
        <b/>
        <sz val="9"/>
        <rFont val="Arial"/>
        <family val="2"/>
      </rPr>
      <t>(if applic.)</t>
    </r>
  </si>
  <si>
    <t>*   PSDFs</t>
  </si>
  <si>
    <t>*  Subaward LOI(s) + SOW(s)</t>
  </si>
  <si>
    <t>*  R&amp;R Cover Component</t>
  </si>
  <si>
    <t xml:space="preserve">   Cover Letter</t>
  </si>
  <si>
    <t xml:space="preserve">   PHS Assignment Request Form</t>
  </si>
  <si>
    <t xml:space="preserve">   Other Project Information</t>
  </si>
  <si>
    <t>*  Project/Performance Site</t>
  </si>
  <si>
    <t>*  Budget</t>
  </si>
  <si>
    <t xml:space="preserve">   Budget Type</t>
  </si>
  <si>
    <t xml:space="preserve">   Research Plan</t>
  </si>
  <si>
    <t xml:space="preserve">   PHS Human Subj &amp; Clin Trials</t>
  </si>
  <si>
    <t xml:space="preserve">   Section 4 - Protocol Synopsis</t>
  </si>
  <si>
    <t>Completed form pages required</t>
  </si>
  <si>
    <t>*  Senior/Key Personnel</t>
  </si>
  <si>
    <t>*  Budget Justification</t>
  </si>
  <si>
    <r>
      <t xml:space="preserve">SUBAWARDS
</t>
    </r>
    <r>
      <rPr>
        <sz val="12"/>
        <rFont val="Arial"/>
        <family val="2"/>
      </rPr>
      <t>(Site-PI Last)</t>
    </r>
  </si>
  <si>
    <t>Requester / Owner / Notes</t>
  </si>
  <si>
    <t>INTERNAL ITEMS-OSR REQUIRED</t>
  </si>
  <si>
    <t>Budget Deadline:</t>
  </si>
  <si>
    <t>Subaward Deadlines:</t>
  </si>
  <si>
    <t>Signed Proposal/LOI Deadline:</t>
  </si>
  <si>
    <t>Due</t>
  </si>
  <si>
    <t>SF424 Proposal Item(s)</t>
  </si>
  <si>
    <t>Ex: John Smith PhD
University of Washington</t>
  </si>
  <si>
    <t>Letter Received</t>
  </si>
  <si>
    <t>Fred Hutch</t>
  </si>
  <si>
    <t>include for any additional Fred Hutch MPIs</t>
  </si>
  <si>
    <t>&lt;-- Add this section to print rage as needed</t>
  </si>
  <si>
    <t>&lt;--  Enter Alt+Return to use second line within a cell</t>
  </si>
  <si>
    <t>2. Other Key Personnel (including KEY consultants)</t>
  </si>
  <si>
    <t>Populate HS&amp;CT form-&gt;</t>
  </si>
  <si>
    <t>SUBMISSION CHECKLIST</t>
  </si>
  <si>
    <t xml:space="preserve">AWARD PROCESSING CHECKLIST  </t>
  </si>
  <si>
    <t>SDF Completed and on File</t>
  </si>
  <si>
    <t>Budget Finalized</t>
  </si>
  <si>
    <t>Signoff Started</t>
  </si>
  <si>
    <t>Date Submitted/Uploaded</t>
  </si>
  <si>
    <t>Copy to PI/Project Coord/Mgr</t>
  </si>
  <si>
    <t>Copy to OSR</t>
  </si>
  <si>
    <t>Delivery/E-confirm Printed</t>
  </si>
  <si>
    <t>Submissions.xls - status to "P"</t>
  </si>
  <si>
    <t>Entered in Database*</t>
  </si>
  <si>
    <t>Other Support Updated*</t>
  </si>
  <si>
    <t>S&amp;E Spreadsheets Updated*</t>
  </si>
  <si>
    <t>OS Info to External Key Personnel*</t>
  </si>
  <si>
    <t>*May be deferred until cycle date/receipt of award for RPPRs only</t>
  </si>
  <si>
    <t>Submissions.xls - Status to 'R"</t>
  </si>
  <si>
    <t>Award Notice Printed/Reviewed</t>
  </si>
  <si>
    <r>
      <t>Budget Reconciled/</t>
    </r>
    <r>
      <rPr>
        <sz val="8"/>
        <rFont val="Arial"/>
        <family val="2"/>
      </rPr>
      <t>Followup if appl.</t>
    </r>
  </si>
  <si>
    <r>
      <t>Activation Info Disbursed</t>
    </r>
    <r>
      <rPr>
        <sz val="8"/>
        <rFont val="Arial"/>
        <family val="2"/>
      </rPr>
      <t xml:space="preserve"> (if new #)</t>
    </r>
  </si>
  <si>
    <r>
      <t>Verify Correct Project Booking/</t>
    </r>
    <r>
      <rPr>
        <sz val="8"/>
        <rFont val="Arial"/>
        <family val="2"/>
      </rPr>
      <t>HARP</t>
    </r>
  </si>
  <si>
    <t>Database Updated</t>
  </si>
  <si>
    <r>
      <t xml:space="preserve">OS Updated </t>
    </r>
    <r>
      <rPr>
        <sz val="8"/>
        <rFont val="Arial"/>
        <family val="2"/>
      </rPr>
      <t>(if award differs)</t>
    </r>
  </si>
  <si>
    <r>
      <t>S&amp;E Updated</t>
    </r>
    <r>
      <rPr>
        <sz val="8"/>
        <rFont val="Arial"/>
        <family val="2"/>
      </rPr>
      <t xml:space="preserve"> (if award differs)</t>
    </r>
  </si>
  <si>
    <t>FCA/Rept ACCESS Completed</t>
  </si>
  <si>
    <t>OS/Budget Info to other KP/Admin</t>
  </si>
  <si>
    <r>
      <t xml:space="preserve">SAF submitted </t>
    </r>
    <r>
      <rPr>
        <sz val="8"/>
        <rFont val="Arial"/>
        <family val="2"/>
      </rPr>
      <t>(if subs involved)</t>
    </r>
  </si>
  <si>
    <t>Rename Appl Folder to Proj ID-Yr</t>
  </si>
  <si>
    <t>UNFUNDED APPLICATION CHECKLIST</t>
  </si>
  <si>
    <t xml:space="preserve">EXPIRED APPLICATION CHECKLIST  </t>
  </si>
  <si>
    <t>Submissions.xls - status to "U"</t>
  </si>
  <si>
    <t>Other KP/Admins Notified</t>
  </si>
  <si>
    <t>Requested Start Date</t>
  </si>
  <si>
    <t>Retention End date (plus 1 yr)</t>
  </si>
  <si>
    <t>Destroy Date (next January 20XX)</t>
  </si>
  <si>
    <t>OS/S&amp;E Updated</t>
  </si>
  <si>
    <t>Move Electronic/Paper Files</t>
  </si>
  <si>
    <t>Add Applicable Color Tab, Affix to Top Left of File(s), Add Date to Tab</t>
  </si>
  <si>
    <t>Final Scientific Report Submitted</t>
  </si>
  <si>
    <t>Final Expiration Date</t>
  </si>
  <si>
    <t>Retention End Date (plus 7 yrs)</t>
  </si>
  <si>
    <t>Destruction Yr</t>
  </si>
  <si>
    <t>Affix Tab Color</t>
  </si>
  <si>
    <t>2014 / 2026</t>
  </si>
  <si>
    <t>Pink</t>
  </si>
  <si>
    <t>2015 / 2027</t>
  </si>
  <si>
    <t>Green</t>
  </si>
  <si>
    <t>2016 / 2028</t>
  </si>
  <si>
    <t>Yellow</t>
  </si>
  <si>
    <t>2017 / 2029</t>
  </si>
  <si>
    <t>2018 / 2030</t>
  </si>
  <si>
    <t>2019 / 2031</t>
  </si>
  <si>
    <t>2020 /2032</t>
  </si>
  <si>
    <t>2021 /2033</t>
  </si>
  <si>
    <t>2022 / 2034</t>
  </si>
  <si>
    <t>2023 / 2035</t>
  </si>
  <si>
    <t>2024 / 2036</t>
  </si>
  <si>
    <t>2025 / 2037</t>
  </si>
  <si>
    <t>Notes:</t>
  </si>
  <si>
    <t>Key Personnel (last, first degree)</t>
  </si>
  <si>
    <t>Role</t>
  </si>
  <si>
    <t>OS</t>
  </si>
  <si>
    <t>PSDF</t>
  </si>
  <si>
    <t xml:space="preserve">Institution </t>
  </si>
  <si>
    <t>NON-COMPETING KEY PERSONNEL TRACKING</t>
  </si>
  <si>
    <t>&lt;-- Review KP list and add any new KP or remove KP as needed</t>
  </si>
  <si>
    <t>PD/PI Assurance Form(s)</t>
  </si>
  <si>
    <t>CP PROCESSING CHECKLIST</t>
  </si>
  <si>
    <t xml:space="preserve"> OSR Deadline:</t>
  </si>
  <si>
    <t>New Project ID (if sub):</t>
  </si>
  <si>
    <t>Current Project ID:</t>
  </si>
  <si>
    <t xml:space="preserve">Dates: </t>
  </si>
  <si>
    <t>&lt;-- Add this section to print rage if desired</t>
  </si>
  <si>
    <t>If non-competing/RPPR, copy/save tab or worksheet to new non-competing folder.</t>
  </si>
  <si>
    <t>select $a$3 - $i$12; copy, then paste special (values)</t>
  </si>
  <si>
    <t>If breaking link is desired in copied file:</t>
  </si>
  <si>
    <t>*  Required for OSR signoff</t>
  </si>
  <si>
    <r>
      <t xml:space="preserve">APPLICATION SUMMARY INFORMATION AND PARTICIPANTS </t>
    </r>
    <r>
      <rPr>
        <sz val="11"/>
        <rFont val="Arial Black"/>
        <family val="2"/>
      </rPr>
      <t xml:space="preserve">INTAKE FORM
</t>
    </r>
    <r>
      <rPr>
        <sz val="11"/>
        <color theme="4" tint="-0.249977111117893"/>
        <rFont val="Arial Black"/>
        <family val="2"/>
      </rPr>
      <t>Cancer Prevention Program, PHS</t>
    </r>
  </si>
  <si>
    <t>Project Period:</t>
  </si>
  <si>
    <t>xx/xx/xx</t>
  </si>
  <si>
    <t>Renewal applications only</t>
  </si>
  <si>
    <t>Optional; populate form -&gt;</t>
  </si>
  <si>
    <t>AHRQ grants only, sIRB policy still applies to NIH grants</t>
  </si>
  <si>
    <t xml:space="preserve">optional  </t>
  </si>
  <si>
    <t>req'd clin trials, recommended Non-CT</t>
  </si>
  <si>
    <t xml:space="preserve">   Statistical Design and Power (4.3)</t>
  </si>
  <si>
    <t xml:space="preserve">   Dissemination Plan (4.7)</t>
  </si>
  <si>
    <t xml:space="preserve">  </t>
  </si>
  <si>
    <t xml:space="preserve">   Inclusion Across Lifespan (2.3.a)</t>
  </si>
  <si>
    <t xml:space="preserve">   Inclusion of Women &amp; Minorities (2.4)</t>
  </si>
  <si>
    <t xml:space="preserve">   Recruitment &amp; Retention Plan (2.5)</t>
  </si>
  <si>
    <t xml:space="preserve">   Study Timeline (2.7)</t>
  </si>
  <si>
    <t xml:space="preserve">   Inclusion Enrollment Report (2.9)</t>
  </si>
  <si>
    <t xml:space="preserve">   Protection of Human Subjects (3.1)</t>
  </si>
  <si>
    <t xml:space="preserve">   Single IRB Plan (3.2)</t>
  </si>
  <si>
    <t xml:space="preserve">   Data and Safety Monitoring Plan (3.3)</t>
  </si>
  <si>
    <t xml:space="preserve">   Overall Structure of Study Team (3.5)</t>
  </si>
  <si>
    <t xml:space="preserve">   Introduction (1)</t>
  </si>
  <si>
    <t>*  Specific Aims (2)</t>
  </si>
  <si>
    <t xml:space="preserve">   Research Strategy (3)</t>
  </si>
  <si>
    <t xml:space="preserve">   Progress Rpt Publication List (4)</t>
  </si>
  <si>
    <t xml:space="preserve">   Vertebrate Animals (5)</t>
  </si>
  <si>
    <t xml:space="preserve">   Select Agent Research (6)</t>
  </si>
  <si>
    <t xml:space="preserve">   Multiple PD/PI Leadership Plan (7)</t>
  </si>
  <si>
    <t xml:space="preserve">   Cons/Contractual Arrangements (8)</t>
  </si>
  <si>
    <t xml:space="preserve">   Letters of Support (9)</t>
  </si>
  <si>
    <t xml:space="preserve">   Resource Sharing Plan(s) (10)</t>
  </si>
  <si>
    <t xml:space="preserve">   Auth of Key Bio/Chem Res (11)</t>
  </si>
  <si>
    <t xml:space="preserve">   Appendix (if applicable) (12)</t>
  </si>
  <si>
    <t xml:space="preserve">   Project Summary/Abstract (7)</t>
  </si>
  <si>
    <t xml:space="preserve">   Project Narrative (8)</t>
  </si>
  <si>
    <t xml:space="preserve">   Bibliography (9)</t>
  </si>
  <si>
    <t xml:space="preserve">   Facilities &amp; Resources 10)</t>
  </si>
  <si>
    <t xml:space="preserve">   Equipment (11)</t>
  </si>
  <si>
    <t xml:space="preserve">   Other Attachments (12)</t>
  </si>
  <si>
    <t xml:space="preserve">COI review is managed by the COI office. Can check Green List ahead of time to be sure disclosures on file are less than one year old.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</si>
</sst>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dd/yy;@"/>
    <numFmt numFmtId="165" formatCode="mm/dd/yyyy"/>
    <numFmt numFmtId="166" formatCode="mmmm\ yyyy"/>
    <numFmt numFmtId="167" formatCode="dddd"/>
    <numFmt numFmtId="168" formatCode="d"/>
  </numFmts>
  <fonts count="45" x14ac:knownFonts="1">
    <font>
      <sz val="11"/>
      <name val="Arial"/>
      <family val="2"/>
    </font>
    <font>
      <sz val="10"/>
      <name val="Arial"/>
      <family val="2"/>
    </font>
    <font>
      <b/>
      <sz val="10"/>
      <name val="Arial"/>
      <family val="2"/>
    </font>
    <font>
      <sz val="10"/>
      <name val="Arial"/>
      <family val="2"/>
    </font>
    <font>
      <b/>
      <sz val="11"/>
      <name val="Arial Black"/>
      <family val="2"/>
    </font>
    <font>
      <b/>
      <sz val="10"/>
      <name val="Arial Black"/>
      <family val="2"/>
    </font>
    <font>
      <i/>
      <sz val="10"/>
      <name val="Arial"/>
      <family val="2"/>
    </font>
    <font>
      <b/>
      <sz val="10"/>
      <name val="Arial Narrow"/>
      <family val="2"/>
    </font>
    <font>
      <sz val="9"/>
      <color indexed="81"/>
      <name val="Tahoma"/>
      <family val="2"/>
    </font>
    <font>
      <u/>
      <sz val="11"/>
      <color theme="10"/>
      <name val="Arial"/>
      <family val="2"/>
    </font>
    <font>
      <b/>
      <sz val="9"/>
      <name val="Arial Narrow"/>
      <family val="2"/>
    </font>
    <font>
      <b/>
      <i/>
      <sz val="10"/>
      <name val="Arial"/>
      <family val="2"/>
    </font>
    <font>
      <sz val="11"/>
      <name val="Arial Black"/>
      <family val="2"/>
    </font>
    <font>
      <sz val="11"/>
      <color theme="4" tint="-0.249977111117893"/>
      <name val="Arial Black"/>
      <family val="2"/>
    </font>
    <font>
      <b/>
      <sz val="14"/>
      <name val="Arial"/>
      <family val="2"/>
    </font>
    <font>
      <b/>
      <sz val="9"/>
      <color indexed="81"/>
      <name val="Tahoma"/>
      <family val="2"/>
    </font>
    <font>
      <b/>
      <sz val="12"/>
      <name val="Arial"/>
      <family val="2"/>
    </font>
    <font>
      <b/>
      <sz val="11"/>
      <name val="Arial"/>
      <family val="2"/>
    </font>
    <font>
      <b/>
      <sz val="8"/>
      <name val="Arial Narrow"/>
      <family val="2"/>
    </font>
    <font>
      <sz val="11"/>
      <color rgb="FFFF0000"/>
      <name val="Arial"/>
      <family val="2"/>
    </font>
    <font>
      <sz val="11"/>
      <name val="Arial"/>
      <family val="2"/>
    </font>
    <font>
      <i/>
      <sz val="8"/>
      <name val="Arial"/>
      <family val="2"/>
    </font>
    <font>
      <sz val="8"/>
      <name val="Arial"/>
      <family val="2"/>
    </font>
    <font>
      <b/>
      <sz val="8"/>
      <color theme="4"/>
      <name val="Arial"/>
      <family val="2"/>
    </font>
    <font>
      <sz val="10"/>
      <color rgb="FFFF0000"/>
      <name val="Arial"/>
      <family val="2"/>
    </font>
    <font>
      <sz val="48"/>
      <color theme="4"/>
      <name val="Arial"/>
      <family val="2"/>
    </font>
    <font>
      <b/>
      <sz val="12"/>
      <color theme="0"/>
      <name val="Arial"/>
      <family val="2"/>
    </font>
    <font>
      <sz val="9"/>
      <color theme="4"/>
      <name val="Arial"/>
      <family val="2"/>
    </font>
    <font>
      <sz val="9"/>
      <name val="Arial"/>
      <family val="2"/>
    </font>
    <font>
      <sz val="10"/>
      <color theme="4" tint="-0.249977111117893"/>
      <name val="Arial"/>
      <family val="2"/>
    </font>
    <font>
      <sz val="10"/>
      <color theme="0" tint="-0.499984740745262"/>
      <name val="Arial"/>
      <family val="2"/>
    </font>
    <font>
      <sz val="11"/>
      <name val="Arial Narrow"/>
      <family val="2"/>
    </font>
    <font>
      <b/>
      <sz val="11"/>
      <name val="Arial Narrow"/>
      <family val="2"/>
    </font>
    <font>
      <i/>
      <sz val="10"/>
      <color theme="4"/>
      <name val="Arial"/>
      <family val="2"/>
    </font>
    <font>
      <b/>
      <sz val="9"/>
      <name val="Arial"/>
      <family val="2"/>
    </font>
    <font>
      <sz val="9"/>
      <name val="Arial Narrow"/>
      <family val="2"/>
    </font>
    <font>
      <b/>
      <sz val="10"/>
      <color rgb="FF0070C0"/>
      <name val="Arial"/>
      <family val="2"/>
    </font>
    <font>
      <b/>
      <sz val="10"/>
      <color rgb="FFFF0000"/>
      <name val="Arial"/>
      <family val="2"/>
    </font>
    <font>
      <i/>
      <sz val="9"/>
      <name val="Arial"/>
      <family val="2"/>
    </font>
    <font>
      <b/>
      <sz val="9"/>
      <name val="Arial Black"/>
      <family val="2"/>
    </font>
    <font>
      <sz val="12"/>
      <name val="Arial"/>
      <family val="2"/>
    </font>
    <font>
      <b/>
      <sz val="12"/>
      <name val="Calibri"/>
      <family val="2"/>
    </font>
    <font>
      <sz val="12"/>
      <name val="Calibri"/>
      <family val="2"/>
    </font>
    <font>
      <b/>
      <sz val="10"/>
      <color theme="3"/>
      <name val="Arial"/>
      <family val="2"/>
    </font>
    <font>
      <i/>
      <sz val="11"/>
      <name val="Arial"/>
      <family val="2"/>
    </font>
  </fonts>
  <fills count="10">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bgColor indexed="64"/>
      </patternFill>
    </fill>
    <fill>
      <patternFill patternType="solid">
        <fgColor rgb="FFFFFF00"/>
        <bgColor indexed="64"/>
      </patternFill>
    </fill>
    <fill>
      <patternFill patternType="solid">
        <fgColor rgb="FFFF99FF"/>
        <bgColor indexed="64"/>
      </patternFill>
    </fill>
    <fill>
      <patternFill patternType="solid">
        <fgColor rgb="FF99FF33"/>
        <bgColor indexed="64"/>
      </patternFill>
    </fill>
    <fill>
      <patternFill patternType="solid">
        <fgColor theme="3" tint="0.79998168889431442"/>
        <bgColor indexed="64"/>
      </patternFill>
    </fill>
  </fills>
  <borders count="66">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diagonal/>
    </border>
    <border>
      <left/>
      <right/>
      <top/>
      <bottom style="thin">
        <color theme="4" tint="-0.24994659260841701"/>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
    <xf numFmtId="0" fontId="0" fillId="0" borderId="0"/>
    <xf numFmtId="0" fontId="1" fillId="0" borderId="0"/>
    <xf numFmtId="0" fontId="9" fillId="0" borderId="0" applyNumberFormat="0" applyFill="0" applyBorder="0" applyAlignment="0" applyProtection="0"/>
    <xf numFmtId="0" fontId="1" fillId="0" borderId="0"/>
  </cellStyleXfs>
  <cellXfs count="526">
    <xf numFmtId="0" fontId="0" fillId="0" borderId="0" xfId="0"/>
    <xf numFmtId="0" fontId="5" fillId="0" borderId="0" xfId="1" applyFont="1" applyBorder="1" applyAlignment="1">
      <alignment horizontal="left" vertical="top" wrapText="1"/>
    </xf>
    <xf numFmtId="0" fontId="2" fillId="0" borderId="0" xfId="1" applyFont="1" applyBorder="1"/>
    <xf numFmtId="0" fontId="2" fillId="0" borderId="0" xfId="1" applyFont="1" applyBorder="1" applyAlignment="1">
      <alignment wrapText="1"/>
    </xf>
    <xf numFmtId="0" fontId="2" fillId="0" borderId="0" xfId="1" applyFont="1" applyBorder="1" applyAlignment="1">
      <alignment horizontal="center"/>
    </xf>
    <xf numFmtId="0" fontId="2" fillId="0" borderId="0" xfId="1" applyFont="1" applyFill="1" applyBorder="1" applyAlignment="1"/>
    <xf numFmtId="0" fontId="2" fillId="0" borderId="0" xfId="1" applyFont="1" applyBorder="1" applyAlignment="1">
      <alignment vertical="top" wrapText="1"/>
    </xf>
    <xf numFmtId="0" fontId="2" fillId="0" borderId="5" xfId="1" applyFont="1" applyBorder="1" applyAlignment="1">
      <alignment vertical="top" wrapText="1"/>
    </xf>
    <xf numFmtId="0" fontId="2" fillId="0" borderId="2" xfId="1" applyFont="1" applyBorder="1" applyAlignment="1">
      <alignment vertical="top" wrapText="1"/>
    </xf>
    <xf numFmtId="0" fontId="2" fillId="0" borderId="2" xfId="1" applyFont="1" applyBorder="1" applyAlignment="1">
      <alignment horizontal="left"/>
    </xf>
    <xf numFmtId="0" fontId="2" fillId="0" borderId="2" xfId="1" applyFont="1" applyBorder="1" applyAlignment="1">
      <alignment horizontal="center"/>
    </xf>
    <xf numFmtId="0" fontId="2" fillId="0" borderId="0" xfId="1" applyFont="1" applyBorder="1" applyAlignment="1"/>
    <xf numFmtId="0" fontId="2" fillId="0" borderId="2" xfId="1" applyFont="1" applyBorder="1"/>
    <xf numFmtId="14" fontId="2" fillId="0" borderId="0" xfId="1" applyNumberFormat="1" applyFont="1" applyFill="1" applyBorder="1" applyAlignment="1">
      <alignment horizontal="left"/>
    </xf>
    <xf numFmtId="0" fontId="2" fillId="0" borderId="0" xfId="1" applyFont="1" applyFill="1" applyBorder="1" applyAlignment="1">
      <alignment horizontal="left"/>
    </xf>
    <xf numFmtId="0" fontId="2" fillId="0" borderId="0" xfId="1" applyFont="1" applyFill="1" applyBorder="1" applyAlignment="1">
      <alignment horizontal="center"/>
    </xf>
    <xf numFmtId="0" fontId="2" fillId="0" borderId="0" xfId="1" quotePrefix="1" applyFont="1" applyFill="1" applyBorder="1"/>
    <xf numFmtId="0" fontId="2" fillId="0" borderId="0" xfId="1" applyFont="1" applyBorder="1" applyAlignment="1">
      <alignment vertical="top" wrapText="1"/>
    </xf>
    <xf numFmtId="0" fontId="3" fillId="0" borderId="0" xfId="1" applyFont="1" applyBorder="1" applyAlignment="1">
      <alignment horizontal="left"/>
    </xf>
    <xf numFmtId="0" fontId="1" fillId="0" borderId="0" xfId="1" applyFont="1" applyBorder="1"/>
    <xf numFmtId="0" fontId="1" fillId="0" borderId="1" xfId="1" applyFont="1" applyBorder="1" applyAlignment="1">
      <alignment horizontal="left"/>
    </xf>
    <xf numFmtId="0" fontId="2" fillId="0" borderId="1" xfId="1" applyFont="1" applyBorder="1" applyAlignment="1">
      <alignment horizontal="left"/>
    </xf>
    <xf numFmtId="0" fontId="1" fillId="0" borderId="2" xfId="1" applyFont="1" applyBorder="1" applyAlignment="1">
      <alignment vertical="top" wrapText="1"/>
    </xf>
    <xf numFmtId="164" fontId="1" fillId="0" borderId="1" xfId="1" applyNumberFormat="1" applyFont="1" applyBorder="1" applyAlignment="1">
      <alignment horizontal="center"/>
    </xf>
    <xf numFmtId="0" fontId="1" fillId="0" borderId="0" xfId="1" applyFont="1" applyBorder="1" applyAlignment="1">
      <alignment horizontal="left"/>
    </xf>
    <xf numFmtId="0" fontId="2" fillId="0" borderId="0" xfId="1" applyFont="1" applyBorder="1" applyAlignment="1">
      <alignment wrapText="1"/>
    </xf>
    <xf numFmtId="0" fontId="2" fillId="0" borderId="0" xfId="1" applyFont="1" applyBorder="1" applyAlignment="1">
      <alignment vertical="top" wrapText="1"/>
    </xf>
    <xf numFmtId="0" fontId="2" fillId="0" borderId="2" xfId="1" applyFont="1" applyBorder="1" applyAlignment="1">
      <alignment horizontal="left"/>
    </xf>
    <xf numFmtId="0" fontId="2" fillId="0" borderId="3" xfId="1" applyFont="1" applyBorder="1" applyAlignment="1">
      <alignment horizontal="left"/>
    </xf>
    <xf numFmtId="0" fontId="7" fillId="0" borderId="0" xfId="1" applyFont="1" applyBorder="1" applyAlignment="1">
      <alignment horizontal="center"/>
    </xf>
    <xf numFmtId="164" fontId="1" fillId="0" borderId="1" xfId="1" applyNumberFormat="1" applyFont="1" applyBorder="1" applyAlignment="1">
      <alignment horizontal="left"/>
    </xf>
    <xf numFmtId="0" fontId="1" fillId="0" borderId="1" xfId="1" applyFont="1" applyBorder="1" applyAlignment="1">
      <alignment horizontal="left" vertical="top" wrapText="1"/>
    </xf>
    <xf numFmtId="0" fontId="1" fillId="0" borderId="2" xfId="1" applyFont="1" applyBorder="1" applyAlignment="1">
      <alignment horizontal="left" vertical="top" wrapText="1"/>
    </xf>
    <xf numFmtId="0" fontId="1" fillId="0" borderId="0" xfId="1" applyFont="1" applyBorder="1" applyAlignment="1">
      <alignment horizontal="left" vertical="top" wrapText="1"/>
    </xf>
    <xf numFmtId="164" fontId="1" fillId="0" borderId="0" xfId="1" applyNumberFormat="1" applyFont="1" applyBorder="1" applyAlignment="1">
      <alignment horizontal="left"/>
    </xf>
    <xf numFmtId="0" fontId="2" fillId="0" borderId="1" xfId="1" applyFont="1" applyBorder="1" applyAlignment="1">
      <alignment horizontal="left" wrapText="1"/>
    </xf>
    <xf numFmtId="0" fontId="1" fillId="0" borderId="2" xfId="1" applyFont="1" applyBorder="1" applyAlignment="1">
      <alignment horizontal="left" wrapText="1"/>
    </xf>
    <xf numFmtId="0" fontId="2" fillId="0" borderId="2" xfId="1" applyFont="1" applyBorder="1" applyAlignment="1"/>
    <xf numFmtId="0" fontId="2" fillId="0" borderId="13" xfId="1" applyFont="1" applyBorder="1" applyAlignment="1">
      <alignment wrapText="1"/>
    </xf>
    <xf numFmtId="14" fontId="2" fillId="0" borderId="9" xfId="1" applyNumberFormat="1" applyFont="1" applyFill="1" applyBorder="1" applyAlignment="1">
      <alignment horizontal="left"/>
    </xf>
    <xf numFmtId="0" fontId="2" fillId="0" borderId="16" xfId="1" applyFont="1" applyBorder="1" applyAlignment="1">
      <alignment wrapText="1"/>
    </xf>
    <xf numFmtId="0" fontId="2" fillId="0" borderId="18" xfId="1" applyFont="1" applyBorder="1" applyAlignment="1">
      <alignment wrapText="1"/>
    </xf>
    <xf numFmtId="0" fontId="2" fillId="0" borderId="20" xfId="1" applyFont="1" applyBorder="1" applyAlignment="1">
      <alignment wrapText="1"/>
    </xf>
    <xf numFmtId="14" fontId="2" fillId="0" borderId="23" xfId="1" applyNumberFormat="1" applyFont="1" applyFill="1" applyBorder="1" applyAlignment="1">
      <alignment horizontal="left"/>
    </xf>
    <xf numFmtId="14" fontId="2" fillId="0" borderId="10" xfId="1" applyNumberFormat="1" applyFont="1" applyFill="1" applyBorder="1" applyAlignment="1">
      <alignment horizontal="left"/>
    </xf>
    <xf numFmtId="14" fontId="2" fillId="0" borderId="6" xfId="1" applyNumberFormat="1" applyFont="1" applyFill="1" applyBorder="1" applyAlignment="1">
      <alignment horizontal="left"/>
    </xf>
    <xf numFmtId="14" fontId="2" fillId="0" borderId="11" xfId="1" applyNumberFormat="1" applyFont="1" applyFill="1" applyBorder="1" applyAlignment="1">
      <alignment horizontal="left"/>
    </xf>
    <xf numFmtId="0" fontId="2" fillId="0" borderId="0" xfId="1" applyFont="1" applyFill="1" applyBorder="1" applyAlignment="1">
      <alignment horizontal="left" wrapText="1"/>
    </xf>
    <xf numFmtId="0" fontId="0" fillId="0" borderId="0" xfId="0" applyBorder="1"/>
    <xf numFmtId="0" fontId="11" fillId="0" borderId="0" xfId="1" applyFont="1" applyFill="1" applyBorder="1" applyAlignment="1">
      <alignment horizontal="left" wrapText="1"/>
    </xf>
    <xf numFmtId="0" fontId="11" fillId="0" borderId="0" xfId="1" applyFont="1" applyFill="1" applyBorder="1" applyAlignment="1">
      <alignment horizontal="left"/>
    </xf>
    <xf numFmtId="0" fontId="14" fillId="0" borderId="0" xfId="0" applyFont="1" applyBorder="1"/>
    <xf numFmtId="0" fontId="0" fillId="0" borderId="0" xfId="0" applyFill="1"/>
    <xf numFmtId="0" fontId="19" fillId="0" borderId="0" xfId="0" applyFont="1"/>
    <xf numFmtId="0" fontId="18" fillId="0" borderId="29" xfId="0" applyFont="1" applyBorder="1" applyAlignment="1">
      <alignment horizontal="center" vertical="center" wrapText="1"/>
    </xf>
    <xf numFmtId="0" fontId="0" fillId="0" borderId="0" xfId="0" applyFont="1" applyAlignment="1"/>
    <xf numFmtId="0" fontId="2" fillId="0" borderId="0" xfId="1" applyFont="1" applyFill="1" applyBorder="1" applyAlignment="1">
      <alignment horizontal="left" wrapText="1"/>
    </xf>
    <xf numFmtId="0" fontId="10" fillId="0" borderId="0" xfId="1" applyFont="1" applyBorder="1" applyAlignment="1">
      <alignment horizontal="left" vertical="top" wrapText="1"/>
    </xf>
    <xf numFmtId="0" fontId="1" fillId="4" borderId="0" xfId="3" applyFont="1" applyFill="1" applyAlignment="1">
      <alignment horizontal="right" vertical="center"/>
    </xf>
    <xf numFmtId="0" fontId="21" fillId="4" borderId="0" xfId="3" applyFont="1" applyFill="1" applyAlignment="1">
      <alignment vertical="center"/>
    </xf>
    <xf numFmtId="0" fontId="22" fillId="4" borderId="0" xfId="3" applyFont="1" applyFill="1" applyAlignment="1">
      <alignment horizontal="right" vertical="center" indent="1"/>
    </xf>
    <xf numFmtId="0" fontId="23" fillId="0" borderId="0" xfId="3" applyFont="1"/>
    <xf numFmtId="0" fontId="22" fillId="0" borderId="0" xfId="3" applyFont="1"/>
    <xf numFmtId="14" fontId="22" fillId="0" borderId="0" xfId="3" applyNumberFormat="1" applyFont="1" applyAlignment="1">
      <alignment horizontal="center"/>
    </xf>
    <xf numFmtId="0" fontId="22" fillId="0" borderId="0" xfId="3" applyFont="1" applyAlignment="1">
      <alignment vertical="center"/>
    </xf>
    <xf numFmtId="0" fontId="22" fillId="0" borderId="44" xfId="3" applyFont="1" applyBorder="1" applyAlignment="1">
      <alignment horizontal="right"/>
    </xf>
    <xf numFmtId="0" fontId="1" fillId="0" borderId="0" xfId="3" applyFont="1"/>
    <xf numFmtId="0" fontId="1" fillId="4" borderId="0" xfId="3" applyFont="1" applyFill="1"/>
    <xf numFmtId="0" fontId="1" fillId="0" borderId="36" xfId="3" applyFont="1" applyFill="1" applyBorder="1" applyAlignment="1">
      <alignment horizontal="center" vertical="center"/>
    </xf>
    <xf numFmtId="0" fontId="1" fillId="4" borderId="0" xfId="3" applyFont="1" applyFill="1" applyAlignment="1">
      <alignment vertical="center"/>
    </xf>
    <xf numFmtId="0" fontId="1" fillId="0" borderId="0" xfId="3" applyFont="1" applyAlignment="1">
      <alignment vertical="center"/>
    </xf>
    <xf numFmtId="168" fontId="16" fillId="0" borderId="39" xfId="3" applyNumberFormat="1" applyFont="1" applyFill="1" applyBorder="1" applyAlignment="1">
      <alignment horizontal="center" vertical="center" shrinkToFit="1"/>
    </xf>
    <xf numFmtId="0" fontId="27" fillId="0" borderId="40" xfId="3" applyNumberFormat="1" applyFont="1" applyFill="1" applyBorder="1" applyAlignment="1">
      <alignment horizontal="left" vertical="center" shrinkToFit="1"/>
    </xf>
    <xf numFmtId="0" fontId="29" fillId="0" borderId="39" xfId="3" applyFont="1" applyFill="1" applyBorder="1" applyAlignment="1">
      <alignment horizontal="left" indent="1"/>
    </xf>
    <xf numFmtId="0" fontId="1" fillId="0" borderId="45" xfId="3" applyFont="1" applyFill="1" applyBorder="1"/>
    <xf numFmtId="0" fontId="1" fillId="0" borderId="40" xfId="3" applyFont="1" applyFill="1" applyBorder="1"/>
    <xf numFmtId="0" fontId="1" fillId="0" borderId="39" xfId="3" applyFont="1" applyFill="1" applyBorder="1"/>
    <xf numFmtId="0" fontId="1" fillId="0" borderId="41" xfId="3" applyFont="1" applyFill="1" applyBorder="1" applyAlignment="1">
      <alignment horizontal="left" indent="1"/>
    </xf>
    <xf numFmtId="0" fontId="1" fillId="0" borderId="0" xfId="3" applyFont="1" applyFill="1" applyBorder="1"/>
    <xf numFmtId="0" fontId="1" fillId="0" borderId="42" xfId="3" applyFont="1" applyFill="1" applyBorder="1"/>
    <xf numFmtId="0" fontId="1" fillId="0" borderId="41" xfId="3" applyFont="1" applyFill="1" applyBorder="1"/>
    <xf numFmtId="0" fontId="22" fillId="0" borderId="0" xfId="3" applyFont="1" applyFill="1" applyBorder="1"/>
    <xf numFmtId="0" fontId="1" fillId="0" borderId="42" xfId="3" applyFont="1" applyBorder="1"/>
    <xf numFmtId="0" fontId="1" fillId="0" borderId="43" xfId="3" applyFont="1" applyFill="1" applyBorder="1" applyAlignment="1">
      <alignment horizontal="left" indent="1"/>
    </xf>
    <xf numFmtId="0" fontId="1" fillId="0" borderId="46" xfId="3" applyFont="1" applyFill="1" applyBorder="1"/>
    <xf numFmtId="0" fontId="1" fillId="0" borderId="44" xfId="3" applyFont="1" applyFill="1" applyBorder="1"/>
    <xf numFmtId="0" fontId="1" fillId="0" borderId="43" xfId="3" applyFont="1" applyFill="1" applyBorder="1"/>
    <xf numFmtId="0" fontId="22" fillId="0" borderId="46" xfId="3" applyFont="1" applyFill="1" applyBorder="1"/>
    <xf numFmtId="0" fontId="1" fillId="0" borderId="0" xfId="3" applyFont="1" applyBorder="1"/>
    <xf numFmtId="0" fontId="33" fillId="0" borderId="0" xfId="1" quotePrefix="1" applyFont="1" applyBorder="1"/>
    <xf numFmtId="0" fontId="20" fillId="0" borderId="2" xfId="3" quotePrefix="1" applyFont="1" applyFill="1" applyBorder="1"/>
    <xf numFmtId="164" fontId="17" fillId="0" borderId="2" xfId="3" applyNumberFormat="1" applyFont="1" applyFill="1" applyBorder="1" applyAlignment="1">
      <alignment horizontal="left"/>
    </xf>
    <xf numFmtId="0" fontId="20" fillId="0" borderId="2" xfId="3" applyFont="1" applyFill="1" applyBorder="1"/>
    <xf numFmtId="0" fontId="20" fillId="0" borderId="3" xfId="3" applyFont="1" applyFill="1" applyBorder="1"/>
    <xf numFmtId="0" fontId="32" fillId="0" borderId="48" xfId="3" applyFont="1" applyFill="1" applyBorder="1"/>
    <xf numFmtId="0" fontId="20" fillId="0" borderId="1" xfId="3" applyFont="1" applyFill="1" applyBorder="1"/>
    <xf numFmtId="0" fontId="20" fillId="0" borderId="49" xfId="3" applyFont="1" applyFill="1" applyBorder="1"/>
    <xf numFmtId="0" fontId="0" fillId="0" borderId="0" xfId="0" applyFont="1"/>
    <xf numFmtId="0" fontId="18" fillId="0" borderId="0" xfId="0" applyFont="1" applyFill="1" applyBorder="1" applyAlignment="1">
      <alignment horizontal="center" vertical="center" wrapText="1"/>
    </xf>
    <xf numFmtId="0" fontId="2" fillId="0" borderId="50" xfId="1" applyFont="1" applyBorder="1"/>
    <xf numFmtId="14" fontId="1" fillId="0" borderId="0" xfId="1" applyNumberFormat="1" applyFont="1" applyFill="1" applyBorder="1" applyAlignment="1">
      <alignment horizontal="left"/>
    </xf>
    <xf numFmtId="14" fontId="1" fillId="0" borderId="6" xfId="1" applyNumberFormat="1" applyFont="1" applyFill="1" applyBorder="1" applyAlignment="1">
      <alignment horizontal="left"/>
    </xf>
    <xf numFmtId="14" fontId="5" fillId="0" borderId="10" xfId="1" applyNumberFormat="1" applyFont="1" applyFill="1" applyBorder="1" applyAlignment="1">
      <alignment horizontal="left"/>
    </xf>
    <xf numFmtId="14" fontId="5" fillId="0" borderId="0" xfId="1" applyNumberFormat="1" applyFont="1" applyFill="1" applyBorder="1" applyAlignment="1">
      <alignment horizontal="left"/>
    </xf>
    <xf numFmtId="14" fontId="28" fillId="0" borderId="10" xfId="1" applyNumberFormat="1" applyFont="1" applyFill="1" applyBorder="1" applyAlignment="1">
      <alignment horizontal="left"/>
    </xf>
    <xf numFmtId="14" fontId="28" fillId="0" borderId="24" xfId="1" applyNumberFormat="1" applyFont="1" applyFill="1" applyBorder="1" applyAlignment="1">
      <alignment horizontal="left"/>
    </xf>
    <xf numFmtId="0" fontId="2" fillId="0" borderId="0" xfId="1" applyFont="1" applyFill="1" applyBorder="1" applyAlignment="1">
      <alignment horizontal="left" wrapText="1"/>
    </xf>
    <xf numFmtId="0" fontId="6" fillId="3" borderId="21" xfId="0" applyFont="1" applyFill="1" applyBorder="1" applyAlignment="1">
      <alignment horizontal="left"/>
    </xf>
    <xf numFmtId="0" fontId="6" fillId="3" borderId="7" xfId="0" applyFont="1" applyFill="1" applyBorder="1" applyAlignment="1">
      <alignment horizontal="left"/>
    </xf>
    <xf numFmtId="0" fontId="28" fillId="0" borderId="5" xfId="0" applyFont="1" applyBorder="1" applyAlignment="1">
      <alignment horizontal="left"/>
    </xf>
    <xf numFmtId="0" fontId="28" fillId="0" borderId="2" xfId="0" applyFont="1" applyBorder="1" applyAlignment="1">
      <alignment horizontal="left"/>
    </xf>
    <xf numFmtId="0" fontId="28" fillId="0" borderId="3" xfId="0" applyFont="1" applyBorder="1" applyAlignment="1">
      <alignment horizontal="left"/>
    </xf>
    <xf numFmtId="0" fontId="37" fillId="0" borderId="0" xfId="1" applyFont="1" applyFill="1" applyBorder="1" applyAlignment="1">
      <alignment horizontal="left" wrapText="1"/>
    </xf>
    <xf numFmtId="0" fontId="28" fillId="0" borderId="2" xfId="0" applyFont="1" applyBorder="1" applyAlignment="1">
      <alignment horizontal="center"/>
    </xf>
    <xf numFmtId="0" fontId="28" fillId="0" borderId="3" xfId="0" applyFont="1" applyBorder="1" applyAlignment="1">
      <alignment horizontal="center"/>
    </xf>
    <xf numFmtId="0" fontId="0" fillId="3" borderId="5"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0" fillId="0" borderId="0" xfId="0" applyFill="1" applyBorder="1"/>
    <xf numFmtId="0" fontId="17" fillId="0" borderId="0" xfId="0" applyFont="1" applyFill="1" applyBorder="1" applyAlignment="1">
      <alignment horizontal="center"/>
    </xf>
    <xf numFmtId="0" fontId="0" fillId="0" borderId="0" xfId="0" applyFill="1" applyBorder="1" applyAlignment="1">
      <alignment horizontal="center"/>
    </xf>
    <xf numFmtId="0" fontId="0" fillId="0" borderId="0" xfId="0" applyFont="1" applyFill="1" applyBorder="1" applyAlignment="1">
      <alignment horizontal="center"/>
    </xf>
    <xf numFmtId="0" fontId="6" fillId="0" borderId="0" xfId="0" applyFont="1" applyFill="1" applyBorder="1" applyAlignment="1">
      <alignment horizontal="left"/>
    </xf>
    <xf numFmtId="0" fontId="6" fillId="0" borderId="0" xfId="0" applyFont="1" applyFill="1" applyBorder="1" applyAlignment="1">
      <alignment horizontal="center"/>
    </xf>
    <xf numFmtId="0" fontId="17" fillId="0" borderId="0" xfId="0" applyFont="1" applyFill="1" applyBorder="1" applyAlignment="1">
      <alignment horizontal="left"/>
    </xf>
    <xf numFmtId="0" fontId="0" fillId="0" borderId="0" xfId="0" applyFill="1" applyBorder="1" applyAlignment="1">
      <alignment horizontal="left"/>
    </xf>
    <xf numFmtId="0" fontId="0" fillId="0" borderId="51" xfId="0" applyFont="1" applyFill="1" applyBorder="1" applyAlignment="1">
      <alignment horizontal="center"/>
    </xf>
    <xf numFmtId="0" fontId="17" fillId="0" borderId="13" xfId="0" applyFont="1" applyBorder="1" applyAlignment="1">
      <alignment horizontal="left" vertical="top"/>
    </xf>
    <xf numFmtId="0" fontId="0" fillId="0" borderId="2" xfId="0" applyBorder="1" applyAlignment="1">
      <alignment horizontal="center"/>
    </xf>
    <xf numFmtId="164" fontId="2" fillId="0" borderId="5" xfId="0" applyNumberFormat="1" applyFont="1" applyBorder="1" applyAlignment="1">
      <alignment horizontal="left"/>
    </xf>
    <xf numFmtId="0" fontId="0" fillId="0" borderId="25" xfId="0" applyFont="1" applyBorder="1" applyAlignment="1" applyProtection="1">
      <alignment horizontal="center"/>
      <protection locked="0"/>
    </xf>
    <xf numFmtId="0" fontId="35" fillId="0" borderId="25" xfId="0" applyFont="1" applyBorder="1" applyAlignment="1" applyProtection="1">
      <alignment horizontal="center"/>
      <protection locked="0"/>
    </xf>
    <xf numFmtId="0" fontId="35" fillId="0" borderId="32" xfId="0" applyFont="1" applyBorder="1" applyAlignment="1" applyProtection="1">
      <alignment horizontal="center"/>
      <protection locked="0"/>
    </xf>
    <xf numFmtId="0" fontId="0" fillId="0" borderId="32" xfId="0" applyFont="1" applyBorder="1" applyAlignment="1" applyProtection="1">
      <alignment horizontal="center"/>
      <protection locked="0"/>
    </xf>
    <xf numFmtId="0" fontId="0" fillId="0" borderId="0" xfId="0" applyProtection="1">
      <protection locked="0"/>
    </xf>
    <xf numFmtId="0" fontId="2" fillId="0" borderId="0" xfId="0" applyFont="1" applyFill="1" applyBorder="1" applyAlignment="1" applyProtection="1">
      <alignment vertical="center" wrapText="1"/>
      <protection locked="0"/>
    </xf>
    <xf numFmtId="0" fontId="17" fillId="0" borderId="0" xfId="0" applyFont="1" applyBorder="1" applyProtection="1">
      <protection locked="0"/>
    </xf>
    <xf numFmtId="164" fontId="1" fillId="0" borderId="16" xfId="0" applyNumberFormat="1" applyFont="1" applyBorder="1" applyAlignment="1" applyProtection="1">
      <alignment horizontal="center" vertical="center"/>
      <protection locked="0"/>
    </xf>
    <xf numFmtId="164" fontId="1" fillId="3" borderId="16" xfId="0" applyNumberFormat="1" applyFont="1" applyFill="1" applyBorder="1" applyAlignment="1" applyProtection="1">
      <alignment horizontal="center" vertical="center"/>
      <protection locked="0"/>
    </xf>
    <xf numFmtId="0" fontId="28" fillId="3" borderId="5" xfId="0" applyFont="1" applyFill="1" applyBorder="1" applyAlignment="1" applyProtection="1">
      <protection locked="0"/>
    </xf>
    <xf numFmtId="0" fontId="28" fillId="3" borderId="2" xfId="0" applyFont="1" applyFill="1" applyBorder="1" applyAlignment="1" applyProtection="1">
      <protection locked="0"/>
    </xf>
    <xf numFmtId="0" fontId="28" fillId="3" borderId="3" xfId="0" applyFont="1" applyFill="1" applyBorder="1" applyAlignment="1" applyProtection="1">
      <protection locked="0"/>
    </xf>
    <xf numFmtId="0" fontId="1" fillId="3" borderId="5" xfId="0" applyFont="1" applyFill="1" applyBorder="1" applyAlignment="1" applyProtection="1">
      <protection locked="0"/>
    </xf>
    <xf numFmtId="0" fontId="1" fillId="3" borderId="3" xfId="0" applyFont="1" applyFill="1" applyBorder="1" applyAlignment="1" applyProtection="1">
      <protection locked="0"/>
    </xf>
    <xf numFmtId="0" fontId="38" fillId="0" borderId="5" xfId="0" applyFont="1" applyBorder="1" applyAlignment="1" applyProtection="1">
      <protection locked="0"/>
    </xf>
    <xf numFmtId="0" fontId="38" fillId="0" borderId="2" xfId="0" applyFont="1" applyBorder="1" applyAlignment="1" applyProtection="1">
      <protection locked="0"/>
    </xf>
    <xf numFmtId="0" fontId="38" fillId="0" borderId="3" xfId="0" applyFont="1" applyBorder="1" applyAlignment="1" applyProtection="1">
      <protection locked="0"/>
    </xf>
    <xf numFmtId="0" fontId="38" fillId="3" borderId="2" xfId="0" applyFont="1" applyFill="1" applyBorder="1" applyAlignment="1" applyProtection="1">
      <protection locked="0"/>
    </xf>
    <xf numFmtId="0" fontId="38" fillId="3" borderId="3" xfId="0" applyFont="1" applyFill="1" applyBorder="1" applyAlignment="1" applyProtection="1">
      <protection locked="0"/>
    </xf>
    <xf numFmtId="0" fontId="1" fillId="3" borderId="5" xfId="0" applyFont="1" applyFill="1" applyBorder="1" applyAlignment="1" applyProtection="1">
      <alignment horizontal="left"/>
      <protection locked="0"/>
    </xf>
    <xf numFmtId="0" fontId="1" fillId="3" borderId="3" xfId="0" applyFont="1" applyFill="1" applyBorder="1" applyAlignment="1" applyProtection="1">
      <alignment horizontal="left"/>
      <protection locked="0"/>
    </xf>
    <xf numFmtId="0" fontId="1" fillId="3" borderId="5" xfId="0" quotePrefix="1" applyFont="1"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0" fillId="0" borderId="0" xfId="0" applyAlignment="1" applyProtection="1">
      <alignment horizontal="center" vertical="center"/>
      <protection locked="0"/>
    </xf>
    <xf numFmtId="0" fontId="22" fillId="0" borderId="0" xfId="0" applyFont="1" applyProtection="1">
      <protection locked="0"/>
    </xf>
    <xf numFmtId="0" fontId="16" fillId="0" borderId="0" xfId="0" applyFont="1" applyFill="1" applyBorder="1" applyProtection="1">
      <protection locked="0"/>
    </xf>
    <xf numFmtId="0" fontId="6" fillId="0" borderId="0" xfId="0" applyFont="1" applyBorder="1" applyAlignment="1" applyProtection="1">
      <protection locked="0"/>
    </xf>
    <xf numFmtId="0" fontId="1" fillId="0" borderId="52" xfId="1" applyFont="1" applyBorder="1"/>
    <xf numFmtId="0" fontId="2" fillId="0" borderId="53" xfId="1" applyFont="1" applyBorder="1"/>
    <xf numFmtId="0" fontId="1" fillId="0" borderId="48" xfId="1" applyFont="1" applyBorder="1"/>
    <xf numFmtId="0" fontId="2" fillId="0" borderId="1" xfId="1" applyFont="1" applyBorder="1"/>
    <xf numFmtId="0" fontId="2" fillId="0" borderId="49" xfId="1" applyFont="1" applyBorder="1"/>
    <xf numFmtId="0" fontId="2" fillId="6" borderId="8" xfId="1" applyFont="1" applyFill="1" applyBorder="1"/>
    <xf numFmtId="0" fontId="2" fillId="6" borderId="4" xfId="1" applyFont="1" applyFill="1" applyBorder="1"/>
    <xf numFmtId="0" fontId="2" fillId="6" borderId="47" xfId="1" applyFont="1" applyFill="1" applyBorder="1"/>
    <xf numFmtId="0" fontId="33" fillId="6" borderId="5" xfId="1" quotePrefix="1" applyFont="1" applyFill="1" applyBorder="1"/>
    <xf numFmtId="0" fontId="2" fillId="6" borderId="2" xfId="1" applyFont="1" applyFill="1" applyBorder="1"/>
    <xf numFmtId="0" fontId="2" fillId="6" borderId="3" xfId="1" applyFont="1" applyFill="1" applyBorder="1"/>
    <xf numFmtId="0" fontId="40" fillId="0" borderId="0" xfId="0" applyFont="1"/>
    <xf numFmtId="0" fontId="14" fillId="0" borderId="0" xfId="0" applyFont="1"/>
    <xf numFmtId="14" fontId="2" fillId="0" borderId="12" xfId="1" applyNumberFormat="1" applyFont="1" applyFill="1" applyBorder="1" applyAlignment="1">
      <alignment horizontal="left"/>
    </xf>
    <xf numFmtId="14" fontId="2" fillId="0" borderId="2" xfId="1" applyNumberFormat="1" applyFont="1" applyFill="1" applyBorder="1" applyAlignment="1">
      <alignment horizontal="left"/>
    </xf>
    <xf numFmtId="14" fontId="2" fillId="0" borderId="1" xfId="1" applyNumberFormat="1" applyFont="1" applyFill="1" applyBorder="1" applyAlignment="1">
      <alignment horizontal="left"/>
    </xf>
    <xf numFmtId="0" fontId="2" fillId="0" borderId="0" xfId="1" applyFont="1" applyBorder="1" applyAlignment="1">
      <alignment horizontal="center" vertical="top" wrapText="1"/>
    </xf>
    <xf numFmtId="0" fontId="38" fillId="0" borderId="0" xfId="0" applyFont="1"/>
    <xf numFmtId="0" fontId="0" fillId="0" borderId="1" xfId="0" applyBorder="1"/>
    <xf numFmtId="0" fontId="0" fillId="0" borderId="2" xfId="0" applyBorder="1"/>
    <xf numFmtId="0" fontId="0" fillId="0" borderId="0" xfId="0" applyAlignment="1">
      <alignment wrapText="1"/>
    </xf>
    <xf numFmtId="0" fontId="17" fillId="0" borderId="0" xfId="0" applyFont="1"/>
    <xf numFmtId="0" fontId="41" fillId="0" borderId="54" xfId="0" applyFont="1" applyBorder="1" applyAlignment="1">
      <alignment horizontal="center" vertical="center" wrapText="1"/>
    </xf>
    <xf numFmtId="0" fontId="41" fillId="0" borderId="55" xfId="0" applyFont="1" applyBorder="1" applyAlignment="1">
      <alignment horizontal="center" vertical="center" wrapText="1"/>
    </xf>
    <xf numFmtId="0" fontId="42" fillId="7" borderId="56" xfId="0" applyFont="1" applyFill="1" applyBorder="1" applyAlignment="1">
      <alignment horizontal="center" vertical="center" wrapText="1"/>
    </xf>
    <xf numFmtId="0" fontId="42" fillId="7" borderId="11" xfId="0" applyFont="1" applyFill="1" applyBorder="1" applyAlignment="1">
      <alignment horizontal="center" vertical="center" wrapText="1"/>
    </xf>
    <xf numFmtId="0" fontId="42" fillId="8" borderId="56" xfId="0" applyFont="1" applyFill="1" applyBorder="1" applyAlignment="1">
      <alignment horizontal="center" vertical="center" wrapText="1"/>
    </xf>
    <xf numFmtId="0" fontId="42" fillId="8" borderId="11" xfId="0" applyFont="1" applyFill="1" applyBorder="1" applyAlignment="1">
      <alignment horizontal="center" vertical="center" wrapText="1"/>
    </xf>
    <xf numFmtId="0" fontId="42" fillId="6" borderId="56" xfId="0" applyFont="1" applyFill="1" applyBorder="1" applyAlignment="1">
      <alignment horizontal="center" vertical="center" wrapText="1"/>
    </xf>
    <xf numFmtId="0" fontId="42" fillId="6" borderId="11" xfId="0" applyFont="1" applyFill="1" applyBorder="1" applyAlignment="1">
      <alignment horizontal="center" vertical="center" wrapText="1"/>
    </xf>
    <xf numFmtId="0" fontId="42" fillId="0" borderId="0" xfId="0" applyFont="1" applyBorder="1" applyAlignment="1">
      <alignment horizontal="center" vertical="center" wrapText="1"/>
    </xf>
    <xf numFmtId="0" fontId="0" fillId="0" borderId="0" xfId="0" applyAlignment="1">
      <alignment horizontal="left" wrapText="1"/>
    </xf>
    <xf numFmtId="0" fontId="16" fillId="0" borderId="0" xfId="0" applyFont="1"/>
    <xf numFmtId="0" fontId="36" fillId="0" borderId="0" xfId="1" applyFont="1" applyFill="1" applyBorder="1" applyAlignment="1">
      <alignment horizontal="left" wrapText="1"/>
    </xf>
    <xf numFmtId="0" fontId="17" fillId="0" borderId="25" xfId="0" applyFont="1" applyBorder="1"/>
    <xf numFmtId="0" fontId="17" fillId="0" borderId="25" xfId="0" applyFont="1" applyBorder="1" applyAlignment="1">
      <alignment horizontal="center"/>
    </xf>
    <xf numFmtId="0" fontId="0" fillId="0" borderId="25" xfId="0" applyBorder="1"/>
    <xf numFmtId="14" fontId="1" fillId="0" borderId="10" xfId="1" applyNumberFormat="1" applyFont="1" applyFill="1" applyBorder="1" applyAlignment="1">
      <alignment horizontal="left"/>
    </xf>
    <xf numFmtId="14" fontId="1" fillId="0" borderId="24" xfId="1" applyNumberFormat="1" applyFont="1" applyFill="1" applyBorder="1" applyAlignment="1">
      <alignment horizontal="left"/>
    </xf>
    <xf numFmtId="0" fontId="0" fillId="0" borderId="0" xfId="0" applyFill="1" applyBorder="1" applyAlignment="1">
      <alignment wrapText="1"/>
    </xf>
    <xf numFmtId="0" fontId="2" fillId="0" borderId="0" xfId="1" applyFont="1" applyFill="1" applyBorder="1" applyAlignment="1">
      <alignment horizontal="left" wrapText="1"/>
    </xf>
    <xf numFmtId="0" fontId="24" fillId="6" borderId="0" xfId="3" applyFont="1" applyFill="1" applyAlignment="1">
      <alignment horizontal="center" vertical="center"/>
    </xf>
    <xf numFmtId="0" fontId="24" fillId="6" borderId="0" xfId="3" applyFont="1" applyFill="1" applyAlignment="1">
      <alignment horizontal="center"/>
    </xf>
    <xf numFmtId="0" fontId="0" fillId="9" borderId="5" xfId="0" applyFill="1" applyBorder="1"/>
    <xf numFmtId="0" fontId="0" fillId="9" borderId="2" xfId="0" applyFill="1" applyBorder="1"/>
    <xf numFmtId="0" fontId="0" fillId="9" borderId="3" xfId="0" applyFill="1" applyBorder="1"/>
    <xf numFmtId="0" fontId="2" fillId="0" borderId="16" xfId="1" applyFont="1" applyBorder="1" applyAlignment="1">
      <alignment vertical="distributed" wrapText="1"/>
    </xf>
    <xf numFmtId="14" fontId="2" fillId="0" borderId="50" xfId="1" applyNumberFormat="1" applyFont="1" applyFill="1" applyBorder="1" applyAlignment="1">
      <alignment horizontal="left"/>
    </xf>
    <xf numFmtId="1" fontId="2" fillId="0" borderId="2" xfId="1" applyNumberFormat="1" applyFont="1" applyFill="1" applyBorder="1" applyAlignment="1">
      <alignment horizontal="left"/>
    </xf>
    <xf numFmtId="1" fontId="2" fillId="0" borderId="6" xfId="1" applyNumberFormat="1" applyFont="1" applyFill="1" applyBorder="1" applyAlignment="1">
      <alignment horizontal="left"/>
    </xf>
    <xf numFmtId="14" fontId="34" fillId="0" borderId="1" xfId="1" applyNumberFormat="1" applyFont="1" applyFill="1" applyBorder="1" applyAlignment="1">
      <alignment horizontal="center"/>
    </xf>
    <xf numFmtId="14" fontId="34" fillId="0" borderId="2" xfId="1" applyNumberFormat="1" applyFont="1" applyFill="1" applyBorder="1" applyAlignment="1"/>
    <xf numFmtId="164" fontId="1" fillId="0" borderId="16" xfId="0" applyNumberFormat="1" applyFont="1" applyFill="1" applyBorder="1" applyAlignment="1" applyProtection="1">
      <alignment horizontal="center" vertical="center"/>
      <protection locked="0"/>
    </xf>
    <xf numFmtId="164" fontId="1" fillId="4" borderId="16" xfId="0" applyNumberFormat="1" applyFont="1" applyFill="1" applyBorder="1" applyAlignment="1" applyProtection="1">
      <alignment horizontal="center" vertical="center"/>
      <protection locked="0"/>
    </xf>
    <xf numFmtId="0" fontId="38" fillId="3" borderId="5" xfId="0" applyFont="1" applyFill="1" applyBorder="1" applyAlignment="1" applyProtection="1">
      <protection locked="0"/>
    </xf>
    <xf numFmtId="0" fontId="0" fillId="3" borderId="3" xfId="0" applyFill="1" applyBorder="1" applyAlignment="1" applyProtection="1">
      <protection locked="0"/>
    </xf>
    <xf numFmtId="164" fontId="0" fillId="0" borderId="25" xfId="0" applyNumberFormat="1" applyFont="1" applyBorder="1" applyAlignment="1" applyProtection="1">
      <alignment horizontal="center"/>
      <protection locked="0"/>
    </xf>
    <xf numFmtId="164" fontId="6" fillId="3" borderId="7" xfId="0" applyNumberFormat="1" applyFont="1" applyFill="1" applyBorder="1" applyAlignment="1">
      <alignment horizontal="left"/>
    </xf>
    <xf numFmtId="164" fontId="6" fillId="3" borderId="22" xfId="0" applyNumberFormat="1" applyFont="1" applyFill="1" applyBorder="1" applyAlignment="1">
      <alignment horizontal="left"/>
    </xf>
    <xf numFmtId="164" fontId="18" fillId="0" borderId="29" xfId="0" applyNumberFormat="1" applyFont="1" applyBorder="1" applyAlignment="1">
      <alignment horizontal="center" vertical="center" wrapText="1"/>
    </xf>
    <xf numFmtId="164" fontId="18" fillId="0" borderId="30" xfId="0" applyNumberFormat="1" applyFont="1" applyBorder="1" applyAlignment="1">
      <alignment horizontal="center" vertical="center" wrapText="1"/>
    </xf>
    <xf numFmtId="164" fontId="6" fillId="0" borderId="0" xfId="0" applyNumberFormat="1" applyFont="1" applyBorder="1" applyAlignment="1" applyProtection="1">
      <alignment horizontal="center"/>
      <protection locked="0"/>
    </xf>
    <xf numFmtId="164" fontId="1" fillId="0" borderId="0" xfId="0" applyNumberFormat="1" applyFont="1" applyBorder="1"/>
    <xf numFmtId="164" fontId="1" fillId="0" borderId="2" xfId="0" applyNumberFormat="1" applyFont="1" applyBorder="1" applyAlignment="1">
      <alignment horizontal="center"/>
    </xf>
    <xf numFmtId="164" fontId="1" fillId="0" borderId="17" xfId="0" applyNumberFormat="1" applyFont="1" applyBorder="1" applyAlignment="1">
      <alignment horizontal="center"/>
    </xf>
    <xf numFmtId="164" fontId="1" fillId="0" borderId="0" xfId="0" applyNumberFormat="1" applyFont="1"/>
    <xf numFmtId="164" fontId="2" fillId="0" borderId="29" xfId="0" applyNumberFormat="1" applyFont="1" applyBorder="1" applyAlignment="1">
      <alignment horizontal="center"/>
    </xf>
    <xf numFmtId="164" fontId="2" fillId="0" borderId="30" xfId="0" applyNumberFormat="1" applyFont="1" applyBorder="1" applyAlignment="1">
      <alignment horizontal="center"/>
    </xf>
    <xf numFmtId="164" fontId="1" fillId="0" borderId="25" xfId="0" applyNumberFormat="1" applyFont="1" applyBorder="1" applyAlignment="1" applyProtection="1">
      <alignment horizontal="center"/>
      <protection locked="0"/>
    </xf>
    <xf numFmtId="164" fontId="1" fillId="0" borderId="31" xfId="0" applyNumberFormat="1" applyFont="1" applyBorder="1" applyAlignment="1" applyProtection="1">
      <alignment horizontal="center"/>
      <protection locked="0"/>
    </xf>
    <xf numFmtId="164" fontId="1" fillId="3" borderId="25" xfId="0" applyNumberFormat="1" applyFont="1" applyFill="1" applyBorder="1" applyAlignment="1">
      <alignment horizontal="center"/>
    </xf>
    <xf numFmtId="164" fontId="1" fillId="3" borderId="17" xfId="0" applyNumberFormat="1" applyFont="1" applyFill="1" applyBorder="1" applyAlignment="1">
      <alignment horizontal="center"/>
    </xf>
    <xf numFmtId="164" fontId="1" fillId="0" borderId="32" xfId="0" applyNumberFormat="1" applyFont="1" applyBorder="1" applyAlignment="1" applyProtection="1">
      <alignment horizontal="center"/>
      <protection locked="0"/>
    </xf>
    <xf numFmtId="164" fontId="1" fillId="0" borderId="33" xfId="0" applyNumberFormat="1" applyFont="1" applyBorder="1" applyAlignment="1" applyProtection="1">
      <alignment horizontal="center"/>
      <protection locked="0"/>
    </xf>
    <xf numFmtId="164" fontId="2" fillId="0" borderId="0" xfId="0" applyNumberFormat="1" applyFont="1" applyBorder="1" applyProtection="1">
      <protection locked="0"/>
    </xf>
    <xf numFmtId="164" fontId="1" fillId="0" borderId="0" xfId="0" applyNumberFormat="1" applyFont="1" applyProtection="1">
      <protection locked="0"/>
    </xf>
    <xf numFmtId="164" fontId="1" fillId="3" borderId="25" xfId="0" applyNumberFormat="1" applyFont="1" applyFill="1" applyBorder="1" applyAlignment="1" applyProtection="1">
      <alignment horizontal="center"/>
      <protection locked="0"/>
    </xf>
    <xf numFmtId="164" fontId="1" fillId="3" borderId="31" xfId="0" applyNumberFormat="1" applyFont="1" applyFill="1" applyBorder="1" applyAlignment="1" applyProtection="1">
      <alignment horizontal="center"/>
      <protection locked="0"/>
    </xf>
    <xf numFmtId="164" fontId="1" fillId="0" borderId="25" xfId="0" applyNumberFormat="1" applyFont="1" applyFill="1" applyBorder="1" applyAlignment="1" applyProtection="1">
      <alignment horizontal="center"/>
      <protection locked="0"/>
    </xf>
    <xf numFmtId="164" fontId="1" fillId="0" borderId="31" xfId="0" applyNumberFormat="1" applyFont="1" applyFill="1" applyBorder="1" applyAlignment="1" applyProtection="1">
      <alignment horizontal="center"/>
      <protection locked="0"/>
    </xf>
    <xf numFmtId="164" fontId="1" fillId="4" borderId="25" xfId="0" applyNumberFormat="1" applyFont="1" applyFill="1" applyBorder="1" applyAlignment="1" applyProtection="1">
      <alignment horizontal="center"/>
      <protection locked="0"/>
    </xf>
    <xf numFmtId="164" fontId="1" fillId="4" borderId="31" xfId="0" applyNumberFormat="1" applyFont="1" applyFill="1" applyBorder="1" applyAlignment="1" applyProtection="1">
      <alignment horizontal="center"/>
      <protection locked="0"/>
    </xf>
    <xf numFmtId="164" fontId="35" fillId="0" borderId="25" xfId="0" applyNumberFormat="1" applyFont="1" applyBorder="1" applyAlignment="1" applyProtection="1">
      <alignment horizontal="center"/>
      <protection locked="0"/>
    </xf>
    <xf numFmtId="164" fontId="1" fillId="0" borderId="58" xfId="0" applyNumberFormat="1" applyFont="1" applyBorder="1" applyAlignment="1" applyProtection="1">
      <alignment horizontal="center" vertical="center"/>
      <protection locked="0"/>
    </xf>
    <xf numFmtId="164" fontId="1" fillId="0" borderId="59" xfId="0" applyNumberFormat="1" applyFont="1" applyBorder="1" applyAlignment="1" applyProtection="1">
      <alignment horizontal="center"/>
      <protection locked="0"/>
    </xf>
    <xf numFmtId="164" fontId="1" fillId="0" borderId="60" xfId="0" applyNumberFormat="1" applyFont="1" applyBorder="1" applyAlignment="1" applyProtection="1">
      <alignment horizontal="center"/>
      <protection locked="0"/>
    </xf>
    <xf numFmtId="0" fontId="0" fillId="0" borderId="53" xfId="0" applyFill="1" applyBorder="1" applyAlignment="1">
      <alignment horizontal="center"/>
    </xf>
    <xf numFmtId="164" fontId="1" fillId="0" borderId="63" xfId="0" applyNumberFormat="1" applyFont="1" applyBorder="1" applyAlignment="1" applyProtection="1">
      <alignment horizontal="center" vertical="center"/>
      <protection locked="0"/>
    </xf>
    <xf numFmtId="164" fontId="1" fillId="0" borderId="64" xfId="0" applyNumberFormat="1" applyFont="1" applyBorder="1" applyAlignment="1" applyProtection="1">
      <alignment horizontal="center"/>
      <protection locked="0"/>
    </xf>
    <xf numFmtId="164" fontId="1" fillId="0" borderId="65" xfId="0" applyNumberFormat="1" applyFont="1" applyBorder="1" applyAlignment="1" applyProtection="1">
      <alignment horizontal="center"/>
      <protection locked="0"/>
    </xf>
    <xf numFmtId="0" fontId="2" fillId="0" borderId="12" xfId="1" applyFont="1" applyBorder="1" applyAlignment="1">
      <alignment horizontal="center"/>
    </xf>
    <xf numFmtId="0" fontId="2" fillId="0" borderId="15" xfId="1" applyFont="1" applyBorder="1" applyAlignment="1">
      <alignment horizontal="center"/>
    </xf>
    <xf numFmtId="0" fontId="2" fillId="0" borderId="14" xfId="1" applyFont="1" applyFill="1" applyBorder="1" applyAlignment="1">
      <alignment horizontal="left"/>
    </xf>
    <xf numFmtId="0" fontId="2" fillId="0" borderId="12" xfId="1" applyFont="1" applyFill="1" applyBorder="1" applyAlignment="1">
      <alignment horizontal="left"/>
    </xf>
    <xf numFmtId="0" fontId="2" fillId="0" borderId="15" xfId="1" applyFont="1" applyFill="1" applyBorder="1" applyAlignment="1">
      <alignment horizontal="left"/>
    </xf>
    <xf numFmtId="0" fontId="1" fillId="0" borderId="2" xfId="1" applyFont="1" applyBorder="1" applyAlignment="1">
      <alignment horizontal="left"/>
    </xf>
    <xf numFmtId="0" fontId="2" fillId="0" borderId="5" xfId="1" applyFont="1" applyFill="1" applyBorder="1" applyAlignment="1">
      <alignment horizontal="left" vertical="distributed"/>
    </xf>
    <xf numFmtId="0" fontId="2" fillId="0" borderId="2" xfId="1" applyFont="1" applyFill="1" applyBorder="1" applyAlignment="1">
      <alignment horizontal="left" vertical="distributed"/>
    </xf>
    <xf numFmtId="0" fontId="2" fillId="0" borderId="5" xfId="1" applyFont="1" applyFill="1" applyBorder="1" applyAlignment="1">
      <alignment horizontal="left"/>
    </xf>
    <xf numFmtId="0" fontId="2" fillId="0" borderId="2" xfId="1" applyFont="1" applyFill="1" applyBorder="1" applyAlignment="1">
      <alignment horizontal="left"/>
    </xf>
    <xf numFmtId="0" fontId="2" fillId="0" borderId="8" xfId="1" applyFont="1" applyFill="1" applyBorder="1" applyAlignment="1">
      <alignment horizontal="left"/>
    </xf>
    <xf numFmtId="0" fontId="2" fillId="0" borderId="4" xfId="1" applyFont="1" applyFill="1" applyBorder="1" applyAlignment="1">
      <alignment horizontal="left"/>
    </xf>
    <xf numFmtId="165" fontId="2" fillId="0" borderId="4" xfId="1" applyNumberFormat="1" applyFont="1" applyFill="1" applyBorder="1" applyAlignment="1">
      <alignment horizontal="center"/>
    </xf>
    <xf numFmtId="165" fontId="2" fillId="0" borderId="57" xfId="1" applyNumberFormat="1" applyFont="1" applyFill="1" applyBorder="1" applyAlignment="1">
      <alignment horizontal="center"/>
    </xf>
    <xf numFmtId="0" fontId="2" fillId="2" borderId="5" xfId="1" applyFont="1" applyFill="1" applyBorder="1" applyAlignment="1">
      <alignment horizontal="center" vertical="top" wrapText="1"/>
    </xf>
    <xf numFmtId="0" fontId="2" fillId="2" borderId="2" xfId="1" applyFont="1" applyFill="1" applyBorder="1" applyAlignment="1">
      <alignment horizontal="center" vertical="top" wrapText="1"/>
    </xf>
    <xf numFmtId="0" fontId="2" fillId="2" borderId="3" xfId="1" applyFont="1" applyFill="1" applyBorder="1" applyAlignment="1">
      <alignment horizontal="center" vertical="top" wrapText="1"/>
    </xf>
    <xf numFmtId="0" fontId="9" fillId="2" borderId="5" xfId="2" applyFill="1" applyBorder="1" applyAlignment="1">
      <alignment horizontal="center" vertical="top" wrapText="1"/>
    </xf>
    <xf numFmtId="0" fontId="9" fillId="2" borderId="2" xfId="2" applyFill="1" applyBorder="1" applyAlignment="1">
      <alignment horizontal="center" vertical="top" wrapText="1"/>
    </xf>
    <xf numFmtId="0" fontId="9" fillId="2" borderId="3" xfId="2" applyFill="1" applyBorder="1" applyAlignment="1">
      <alignment horizontal="center" vertical="top" wrapText="1"/>
    </xf>
    <xf numFmtId="0" fontId="2" fillId="0" borderId="2" xfId="1" applyFont="1" applyBorder="1" applyAlignment="1">
      <alignment horizontal="left"/>
    </xf>
    <xf numFmtId="164" fontId="1" fillId="0" borderId="1" xfId="1" applyNumberFormat="1" applyFont="1" applyBorder="1" applyAlignment="1">
      <alignment horizontal="left"/>
    </xf>
    <xf numFmtId="164" fontId="1" fillId="0" borderId="1" xfId="1" applyNumberFormat="1" applyFont="1" applyBorder="1" applyAlignment="1">
      <alignment horizontal="center"/>
    </xf>
    <xf numFmtId="0" fontId="10" fillId="0" borderId="0" xfId="1" applyFont="1" applyBorder="1" applyAlignment="1">
      <alignment horizontal="left" vertical="top" wrapText="1"/>
    </xf>
    <xf numFmtId="0" fontId="0" fillId="0" borderId="0" xfId="0" applyAlignment="1">
      <alignment horizontal="left" vertical="top" wrapText="1"/>
    </xf>
    <xf numFmtId="164" fontId="2" fillId="0" borderId="5" xfId="1" applyNumberFormat="1" applyFont="1" applyFill="1" applyBorder="1" applyAlignment="1">
      <alignment horizontal="left" indent="1"/>
    </xf>
    <xf numFmtId="164" fontId="2" fillId="0" borderId="2" xfId="1" applyNumberFormat="1" applyFont="1" applyFill="1" applyBorder="1" applyAlignment="1">
      <alignment horizontal="left" indent="1"/>
    </xf>
    <xf numFmtId="164" fontId="2" fillId="0" borderId="3" xfId="1" applyNumberFormat="1" applyFont="1" applyFill="1" applyBorder="1" applyAlignment="1">
      <alignment horizontal="left" indent="1"/>
    </xf>
    <xf numFmtId="0" fontId="2" fillId="0" borderId="0" xfId="1" applyFont="1" applyFill="1" applyBorder="1" applyAlignment="1">
      <alignment horizontal="left" wrapText="1"/>
    </xf>
    <xf numFmtId="0" fontId="4" fillId="0" borderId="0" xfId="1" applyFont="1" applyFill="1" applyBorder="1" applyAlignment="1">
      <alignment horizontal="left" vertical="top" wrapText="1"/>
    </xf>
    <xf numFmtId="0" fontId="3" fillId="0" borderId="0" xfId="1" applyFont="1" applyBorder="1" applyAlignment="1">
      <alignment horizontal="left" vertical="top" wrapText="1"/>
    </xf>
    <xf numFmtId="0" fontId="0" fillId="0" borderId="0" xfId="0" applyFill="1" applyBorder="1" applyAlignment="1">
      <alignment horizontal="left" wrapText="1"/>
    </xf>
    <xf numFmtId="0" fontId="11" fillId="0" borderId="5" xfId="1" applyFont="1" applyFill="1" applyBorder="1" applyAlignment="1">
      <alignment horizontal="left" wrapText="1"/>
    </xf>
    <xf numFmtId="0" fontId="11" fillId="0" borderId="2" xfId="1" applyFont="1" applyFill="1" applyBorder="1" applyAlignment="1">
      <alignment horizontal="left" wrapText="1"/>
    </xf>
    <xf numFmtId="0" fontId="11" fillId="0" borderId="1" xfId="1" applyFont="1" applyFill="1" applyBorder="1" applyAlignment="1">
      <alignment horizontal="left" wrapText="1"/>
    </xf>
    <xf numFmtId="0" fontId="11" fillId="0" borderId="19" xfId="1" applyFont="1" applyFill="1" applyBorder="1" applyAlignment="1">
      <alignment horizontal="left" wrapText="1"/>
    </xf>
    <xf numFmtId="165" fontId="39" fillId="0" borderId="2" xfId="1" applyNumberFormat="1" applyFont="1" applyFill="1" applyBorder="1" applyAlignment="1">
      <alignment horizontal="center"/>
    </xf>
    <xf numFmtId="165" fontId="39" fillId="0" borderId="17" xfId="1" applyNumberFormat="1" applyFont="1" applyFill="1" applyBorder="1" applyAlignment="1">
      <alignment horizontal="center"/>
    </xf>
    <xf numFmtId="0" fontId="11" fillId="0" borderId="5" xfId="1" applyFont="1" applyFill="1" applyBorder="1" applyAlignment="1">
      <alignment horizontal="left"/>
    </xf>
    <xf numFmtId="0" fontId="11" fillId="0" borderId="2" xfId="1" applyFont="1" applyFill="1" applyBorder="1" applyAlignment="1">
      <alignment horizontal="left"/>
    </xf>
    <xf numFmtId="0" fontId="11" fillId="0" borderId="17" xfId="1" applyFont="1" applyFill="1" applyBorder="1" applyAlignment="1">
      <alignment horizontal="left"/>
    </xf>
    <xf numFmtId="0" fontId="2" fillId="0" borderId="21" xfId="1" applyFont="1" applyFill="1" applyBorder="1" applyAlignment="1">
      <alignment horizontal="left" wrapText="1"/>
    </xf>
    <xf numFmtId="0" fontId="2" fillId="0" borderId="7" xfId="1" applyFont="1" applyFill="1" applyBorder="1" applyAlignment="1">
      <alignment horizontal="left" wrapText="1"/>
    </xf>
    <xf numFmtId="0" fontId="2" fillId="0" borderId="22" xfId="1" applyFont="1" applyFill="1" applyBorder="1" applyAlignment="1">
      <alignment horizontal="left" wrapText="1"/>
    </xf>
    <xf numFmtId="0" fontId="2" fillId="0" borderId="5" xfId="1" applyFont="1" applyFill="1" applyBorder="1" applyAlignment="1">
      <alignment horizontal="left" wrapText="1"/>
    </xf>
    <xf numFmtId="0" fontId="2" fillId="0" borderId="2" xfId="1" applyFont="1" applyFill="1" applyBorder="1" applyAlignment="1">
      <alignment horizontal="left" wrapText="1"/>
    </xf>
    <xf numFmtId="0" fontId="2" fillId="0" borderId="17" xfId="1" applyFont="1" applyFill="1" applyBorder="1" applyAlignment="1">
      <alignment horizontal="left" wrapText="1"/>
    </xf>
    <xf numFmtId="0" fontId="1" fillId="0" borderId="5" xfId="0" applyFont="1" applyFill="1" applyBorder="1" applyAlignment="1" applyProtection="1">
      <alignment horizontal="left"/>
      <protection locked="0"/>
    </xf>
    <xf numFmtId="0" fontId="1" fillId="0" borderId="3" xfId="0" applyFont="1" applyFill="1" applyBorder="1" applyAlignment="1" applyProtection="1">
      <alignment horizontal="left"/>
      <protection locked="0"/>
    </xf>
    <xf numFmtId="0" fontId="0" fillId="0" borderId="27" xfId="0" applyBorder="1" applyAlignment="1" applyProtection="1">
      <alignment horizontal="left" wrapText="1"/>
      <protection locked="0"/>
    </xf>
    <xf numFmtId="0" fontId="0" fillId="0" borderId="2" xfId="0" applyBorder="1" applyAlignment="1" applyProtection="1">
      <alignment horizontal="left" wrapText="1"/>
      <protection locked="0"/>
    </xf>
    <xf numFmtId="0" fontId="0" fillId="0" borderId="3" xfId="0" applyBorder="1" applyAlignment="1" applyProtection="1">
      <alignment horizontal="left" wrapText="1"/>
      <protection locked="0"/>
    </xf>
    <xf numFmtId="0" fontId="0" fillId="0" borderId="28" xfId="0" applyBorder="1" applyAlignment="1" applyProtection="1">
      <alignment horizontal="left" wrapText="1"/>
      <protection locked="0"/>
    </xf>
    <xf numFmtId="0" fontId="0" fillId="0" borderId="7" xfId="0" applyBorder="1" applyAlignment="1" applyProtection="1">
      <alignment horizontal="left" wrapText="1"/>
      <protection locked="0"/>
    </xf>
    <xf numFmtId="0" fontId="0" fillId="0" borderId="35" xfId="0" applyBorder="1" applyAlignment="1" applyProtection="1">
      <alignment horizontal="left" wrapText="1"/>
      <protection locked="0"/>
    </xf>
    <xf numFmtId="0" fontId="36" fillId="6" borderId="5" xfId="1" applyFont="1" applyFill="1" applyBorder="1" applyAlignment="1">
      <alignment horizontal="left" wrapText="1"/>
    </xf>
    <xf numFmtId="0" fontId="36" fillId="6" borderId="2" xfId="1" applyFont="1" applyFill="1" applyBorder="1" applyAlignment="1">
      <alignment horizontal="left" wrapText="1"/>
    </xf>
    <xf numFmtId="0" fontId="36" fillId="6" borderId="3" xfId="1" applyFont="1" applyFill="1" applyBorder="1" applyAlignment="1">
      <alignment horizontal="left" wrapText="1"/>
    </xf>
    <xf numFmtId="0" fontId="2" fillId="0" borderId="14" xfId="0" applyFont="1" applyBorder="1" applyAlignment="1" applyProtection="1">
      <alignment horizontal="center"/>
      <protection locked="0"/>
    </xf>
    <xf numFmtId="0" fontId="2" fillId="0" borderId="34" xfId="0" applyFont="1" applyBorder="1" applyAlignment="1" applyProtection="1">
      <alignment horizontal="center"/>
      <protection locked="0"/>
    </xf>
    <xf numFmtId="0" fontId="0" fillId="0" borderId="21" xfId="0" applyBorder="1" applyAlignment="1" applyProtection="1">
      <alignment horizontal="left"/>
      <protection locked="0"/>
    </xf>
    <xf numFmtId="0" fontId="0" fillId="0" borderId="35" xfId="0" applyBorder="1" applyAlignment="1" applyProtection="1">
      <alignment horizontal="left"/>
      <protection locked="0"/>
    </xf>
    <xf numFmtId="0" fontId="0" fillId="0" borderId="5" xfId="0" applyBorder="1" applyAlignment="1" applyProtection="1">
      <alignment horizontal="left"/>
      <protection locked="0"/>
    </xf>
    <xf numFmtId="0" fontId="0" fillId="0" borderId="3" xfId="0" applyBorder="1" applyAlignment="1" applyProtection="1">
      <alignment horizontal="left"/>
      <protection locked="0"/>
    </xf>
    <xf numFmtId="0" fontId="0" fillId="0" borderId="2" xfId="0" applyBorder="1" applyAlignment="1" applyProtection="1">
      <alignment horizontal="left"/>
      <protection locked="0"/>
    </xf>
    <xf numFmtId="0" fontId="0" fillId="0" borderId="17" xfId="0" applyBorder="1" applyAlignment="1" applyProtection="1">
      <alignment horizontal="left"/>
      <protection locked="0"/>
    </xf>
    <xf numFmtId="0" fontId="0" fillId="0" borderId="7" xfId="0" applyBorder="1" applyAlignment="1" applyProtection="1">
      <alignment horizontal="left"/>
      <protection locked="0"/>
    </xf>
    <xf numFmtId="0" fontId="0" fillId="0" borderId="22" xfId="0" applyBorder="1" applyAlignment="1" applyProtection="1">
      <alignment horizontal="left"/>
      <protection locked="0"/>
    </xf>
    <xf numFmtId="0" fontId="17" fillId="0" borderId="26" xfId="0" applyFont="1" applyBorder="1" applyAlignment="1" applyProtection="1">
      <alignment horizontal="left"/>
      <protection locked="0"/>
    </xf>
    <xf numFmtId="0" fontId="0" fillId="0" borderId="12" xfId="0" applyBorder="1" applyAlignment="1" applyProtection="1">
      <alignment horizontal="left"/>
      <protection locked="0"/>
    </xf>
    <xf numFmtId="0" fontId="0" fillId="0" borderId="34" xfId="0" applyBorder="1" applyAlignment="1" applyProtection="1">
      <alignment horizontal="left"/>
      <protection locked="0"/>
    </xf>
    <xf numFmtId="0" fontId="17" fillId="0" borderId="14" xfId="0" applyFont="1" applyBorder="1" applyAlignment="1" applyProtection="1">
      <alignment horizontal="left"/>
      <protection locked="0"/>
    </xf>
    <xf numFmtId="0" fontId="0" fillId="0" borderId="15" xfId="0" applyBorder="1" applyAlignment="1" applyProtection="1">
      <alignment horizontal="left"/>
      <protection locked="0"/>
    </xf>
    <xf numFmtId="0" fontId="36" fillId="6" borderId="5" xfId="1" applyFont="1" applyFill="1" applyBorder="1" applyAlignment="1">
      <alignment horizontal="center" wrapText="1"/>
    </xf>
    <xf numFmtId="0" fontId="36" fillId="6" borderId="2" xfId="1" applyFont="1" applyFill="1" applyBorder="1" applyAlignment="1">
      <alignment horizontal="center" wrapText="1"/>
    </xf>
    <xf numFmtId="0" fontId="36" fillId="6" borderId="3" xfId="1" applyFont="1" applyFill="1" applyBorder="1" applyAlignment="1">
      <alignment horizontal="center" wrapText="1"/>
    </xf>
    <xf numFmtId="164" fontId="1" fillId="0" borderId="5" xfId="0" applyNumberFormat="1" applyFont="1" applyBorder="1" applyAlignment="1" applyProtection="1">
      <alignment horizontal="center"/>
      <protection locked="0"/>
    </xf>
    <xf numFmtId="164" fontId="1" fillId="0" borderId="17" xfId="0" applyNumberFormat="1" applyFont="1" applyBorder="1" applyAlignment="1" applyProtection="1">
      <alignment horizontal="center"/>
      <protection locked="0"/>
    </xf>
    <xf numFmtId="0" fontId="1" fillId="0" borderId="5" xfId="0" applyFont="1" applyBorder="1" applyAlignment="1" applyProtection="1">
      <alignment horizontal="left" indent="1"/>
      <protection locked="0"/>
    </xf>
    <xf numFmtId="0" fontId="1" fillId="0" borderId="3" xfId="0" applyFont="1" applyBorder="1" applyAlignment="1" applyProtection="1">
      <alignment horizontal="left" indent="1"/>
      <protection locked="0"/>
    </xf>
    <xf numFmtId="0" fontId="0" fillId="0" borderId="5" xfId="0" applyFont="1" applyBorder="1" applyAlignment="1" applyProtection="1">
      <alignment horizontal="left" indent="1"/>
      <protection locked="0"/>
    </xf>
    <xf numFmtId="0" fontId="0" fillId="0" borderId="3" xfId="0" applyFont="1" applyBorder="1" applyAlignment="1" applyProtection="1">
      <alignment horizontal="left" indent="1"/>
      <protection locked="0"/>
    </xf>
    <xf numFmtId="0" fontId="28" fillId="0" borderId="5" xfId="0" applyFont="1" applyBorder="1" applyAlignment="1" applyProtection="1">
      <protection locked="0"/>
    </xf>
    <xf numFmtId="0" fontId="0" fillId="0" borderId="2" xfId="0" applyBorder="1" applyAlignment="1" applyProtection="1">
      <protection locked="0"/>
    </xf>
    <xf numFmtId="0" fontId="0" fillId="0" borderId="3" xfId="0" applyBorder="1" applyAlignment="1" applyProtection="1">
      <protection locked="0"/>
    </xf>
    <xf numFmtId="0" fontId="2" fillId="0" borderId="27" xfId="1" applyFont="1" applyFill="1" applyBorder="1" applyAlignment="1">
      <alignment horizontal="left" wrapText="1"/>
    </xf>
    <xf numFmtId="0" fontId="0" fillId="0" borderId="3" xfId="0" applyBorder="1" applyAlignment="1">
      <alignment horizontal="left" wrapText="1"/>
    </xf>
    <xf numFmtId="0" fontId="2" fillId="0" borderId="28" xfId="1" applyFont="1" applyFill="1" applyBorder="1" applyAlignment="1">
      <alignment wrapText="1"/>
    </xf>
    <xf numFmtId="0" fontId="0" fillId="0" borderId="35" xfId="0" applyBorder="1" applyAlignment="1">
      <alignment wrapText="1"/>
    </xf>
    <xf numFmtId="0" fontId="2" fillId="0" borderId="26" xfId="1" applyFont="1" applyFill="1" applyBorder="1" applyAlignment="1">
      <alignment horizontal="left" wrapText="1"/>
    </xf>
    <xf numFmtId="0" fontId="0" fillId="0" borderId="34" xfId="0" applyBorder="1" applyAlignment="1">
      <alignment horizontal="left" wrapText="1"/>
    </xf>
    <xf numFmtId="0" fontId="2" fillId="0" borderId="27" xfId="1" applyFont="1" applyFill="1" applyBorder="1" applyAlignment="1">
      <alignment wrapText="1"/>
    </xf>
    <xf numFmtId="0" fontId="0" fillId="0" borderId="3" xfId="0" applyBorder="1" applyAlignment="1">
      <alignment wrapText="1"/>
    </xf>
    <xf numFmtId="0" fontId="2" fillId="3" borderId="27" xfId="1" applyFont="1" applyFill="1" applyBorder="1" applyAlignment="1">
      <alignment wrapText="1"/>
    </xf>
    <xf numFmtId="0" fontId="2" fillId="0" borderId="27" xfId="1" applyFont="1" applyFill="1" applyBorder="1" applyAlignment="1" applyProtection="1">
      <alignment horizontal="left" wrapText="1" indent="1"/>
    </xf>
    <xf numFmtId="0" fontId="0" fillId="0" borderId="3" xfId="0" applyBorder="1" applyAlignment="1" applyProtection="1">
      <alignment horizontal="left" wrapText="1" indent="1"/>
    </xf>
    <xf numFmtId="0" fontId="20" fillId="0" borderId="27" xfId="1" applyFont="1" applyFill="1" applyBorder="1" applyAlignment="1" applyProtection="1">
      <alignment horizontal="left" wrapText="1" indent="1"/>
    </xf>
    <xf numFmtId="164" fontId="0" fillId="0" borderId="5" xfId="0" applyNumberFormat="1" applyBorder="1" applyAlignment="1">
      <alignment horizontal="center"/>
    </xf>
    <xf numFmtId="164" fontId="0" fillId="0" borderId="3" xfId="0" applyNumberFormat="1" applyBorder="1" applyAlignment="1">
      <alignment horizontal="center"/>
    </xf>
    <xf numFmtId="164" fontId="0" fillId="0" borderId="5" xfId="0" applyNumberFormat="1" applyBorder="1" applyAlignment="1" applyProtection="1">
      <alignment horizontal="center"/>
      <protection locked="0"/>
    </xf>
    <xf numFmtId="164" fontId="0" fillId="0" borderId="3" xfId="0" applyNumberFormat="1" applyBorder="1" applyAlignment="1" applyProtection="1">
      <alignment horizontal="center"/>
      <protection locked="0"/>
    </xf>
    <xf numFmtId="164" fontId="0" fillId="0" borderId="21" xfId="0" applyNumberFormat="1" applyBorder="1" applyAlignment="1" applyProtection="1">
      <alignment horizontal="center"/>
      <protection locked="0"/>
    </xf>
    <xf numFmtId="164" fontId="0" fillId="0" borderId="35" xfId="0" applyNumberFormat="1" applyBorder="1" applyAlignment="1" applyProtection="1">
      <alignment horizontal="center"/>
      <protection locked="0"/>
    </xf>
    <xf numFmtId="0" fontId="17" fillId="0" borderId="14" xfId="0" applyFont="1" applyBorder="1" applyAlignment="1">
      <alignment horizontal="left"/>
    </xf>
    <xf numFmtId="0" fontId="17" fillId="0" borderId="12" xfId="0" applyFont="1" applyBorder="1" applyAlignment="1">
      <alignment horizontal="left"/>
    </xf>
    <xf numFmtId="0" fontId="0" fillId="0" borderId="34" xfId="0" applyBorder="1" applyAlignment="1"/>
    <xf numFmtId="0" fontId="2" fillId="0" borderId="14" xfId="1" applyFont="1" applyFill="1" applyBorder="1" applyAlignment="1">
      <alignment horizontal="left" indent="1"/>
    </xf>
    <xf numFmtId="0" fontId="2" fillId="0" borderId="12" xfId="1" applyFont="1" applyFill="1" applyBorder="1" applyAlignment="1">
      <alignment horizontal="left" indent="1"/>
    </xf>
    <xf numFmtId="0" fontId="0" fillId="0" borderId="12" xfId="0" applyBorder="1" applyAlignment="1">
      <alignment horizontal="left" indent="1"/>
    </xf>
    <xf numFmtId="0" fontId="0" fillId="0" borderId="15" xfId="0" applyBorder="1" applyAlignment="1">
      <alignment horizontal="left" indent="1"/>
    </xf>
    <xf numFmtId="0" fontId="2" fillId="0" borderId="5" xfId="1" applyFont="1" applyFill="1" applyBorder="1" applyAlignment="1">
      <alignment horizontal="left" indent="1"/>
    </xf>
    <xf numFmtId="0" fontId="0" fillId="0" borderId="2" xfId="0" applyBorder="1" applyAlignment="1">
      <alignment horizontal="left" indent="1"/>
    </xf>
    <xf numFmtId="0" fontId="0" fillId="0" borderId="17" xfId="0" applyBorder="1" applyAlignment="1">
      <alignment horizontal="left" indent="1"/>
    </xf>
    <xf numFmtId="0" fontId="11" fillId="0" borderId="5" xfId="1" applyFont="1" applyFill="1" applyBorder="1" applyAlignment="1">
      <alignment horizontal="left" wrapText="1" indent="1"/>
    </xf>
    <xf numFmtId="0" fontId="0" fillId="0" borderId="2" xfId="0" applyBorder="1" applyAlignment="1">
      <alignment horizontal="left" wrapText="1" indent="1"/>
    </xf>
    <xf numFmtId="0" fontId="0" fillId="0" borderId="17" xfId="0" applyBorder="1" applyAlignment="1">
      <alignment horizontal="left" wrapText="1" indent="1"/>
    </xf>
    <xf numFmtId="0" fontId="11" fillId="0" borderId="5" xfId="1" applyFont="1" applyFill="1" applyBorder="1" applyAlignment="1">
      <alignment horizontal="left" indent="1"/>
    </xf>
    <xf numFmtId="164" fontId="2" fillId="0" borderId="5" xfId="0" applyNumberFormat="1" applyFont="1" applyBorder="1" applyAlignment="1" applyProtection="1">
      <alignment horizontal="center"/>
      <protection locked="0"/>
    </xf>
    <xf numFmtId="164" fontId="2" fillId="0" borderId="3" xfId="0" applyNumberFormat="1" applyFont="1" applyBorder="1" applyAlignment="1" applyProtection="1">
      <alignment horizontal="center"/>
      <protection locked="0"/>
    </xf>
    <xf numFmtId="0" fontId="1" fillId="0" borderId="5" xfId="0" applyFont="1" applyBorder="1" applyAlignment="1" applyProtection="1">
      <alignment horizontal="left"/>
    </xf>
    <xf numFmtId="0" fontId="1" fillId="0" borderId="2" xfId="0" applyFont="1" applyBorder="1" applyAlignment="1" applyProtection="1">
      <alignment horizontal="left"/>
    </xf>
    <xf numFmtId="0" fontId="1" fillId="0" borderId="3" xfId="0" applyFont="1" applyBorder="1" applyAlignment="1" applyProtection="1"/>
    <xf numFmtId="0" fontId="1" fillId="0" borderId="5" xfId="0" applyFont="1" applyBorder="1" applyAlignment="1" applyProtection="1">
      <protection locked="0"/>
    </xf>
    <xf numFmtId="0" fontId="0" fillId="0" borderId="3" xfId="0" applyFont="1" applyBorder="1" applyAlignment="1" applyProtection="1">
      <protection locked="0"/>
    </xf>
    <xf numFmtId="0" fontId="7" fillId="0" borderId="5" xfId="0" applyFont="1" applyBorder="1" applyAlignment="1" applyProtection="1">
      <alignment horizontal="left"/>
      <protection locked="0"/>
    </xf>
    <xf numFmtId="0" fontId="7" fillId="0" borderId="3" xfId="0" applyFont="1" applyBorder="1" applyAlignment="1" applyProtection="1">
      <alignment horizontal="left"/>
      <protection locked="0"/>
    </xf>
    <xf numFmtId="0" fontId="28" fillId="0" borderId="5" xfId="0" applyFont="1" applyBorder="1" applyAlignment="1" applyProtection="1">
      <alignment horizontal="left"/>
      <protection locked="0"/>
    </xf>
    <xf numFmtId="0" fontId="28" fillId="0" borderId="2" xfId="0" applyFont="1" applyBorder="1" applyAlignment="1" applyProtection="1">
      <alignment horizontal="left"/>
      <protection locked="0"/>
    </xf>
    <xf numFmtId="0" fontId="28" fillId="0" borderId="3" xfId="0" applyFont="1" applyBorder="1" applyAlignment="1" applyProtection="1">
      <alignment horizontal="left"/>
      <protection locked="0"/>
    </xf>
    <xf numFmtId="0" fontId="2" fillId="3" borderId="5" xfId="1" applyFont="1" applyFill="1" applyBorder="1" applyAlignment="1" applyProtection="1">
      <alignment horizontal="left" wrapText="1"/>
      <protection locked="0"/>
    </xf>
    <xf numFmtId="0" fontId="2" fillId="3" borderId="3" xfId="1" applyFont="1" applyFill="1" applyBorder="1" applyAlignment="1" applyProtection="1">
      <alignment horizontal="left" wrapText="1"/>
      <protection locked="0"/>
    </xf>
    <xf numFmtId="0" fontId="2" fillId="0" borderId="5" xfId="0" applyFont="1" applyBorder="1" applyAlignment="1" applyProtection="1">
      <alignment horizontal="left" indent="1"/>
      <protection locked="0"/>
    </xf>
    <xf numFmtId="0" fontId="2" fillId="0" borderId="3" xfId="0" applyFont="1" applyBorder="1" applyAlignment="1" applyProtection="1">
      <alignment horizontal="left" indent="1"/>
      <protection locked="0"/>
    </xf>
    <xf numFmtId="0" fontId="2" fillId="3" borderId="5" xfId="0" applyFont="1" applyFill="1" applyBorder="1" applyAlignment="1" applyProtection="1">
      <alignment horizontal="left"/>
      <protection locked="0"/>
    </xf>
    <xf numFmtId="0" fontId="2" fillId="3" borderId="3" xfId="0" applyFont="1" applyFill="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3" xfId="0" applyFont="1" applyBorder="1" applyAlignment="1" applyProtection="1">
      <alignment horizontal="left"/>
      <protection locked="0"/>
    </xf>
    <xf numFmtId="0" fontId="7" fillId="4" borderId="5" xfId="0" applyFont="1" applyFill="1" applyBorder="1" applyAlignment="1" applyProtection="1">
      <alignment horizontal="left"/>
      <protection locked="0"/>
    </xf>
    <xf numFmtId="0" fontId="7" fillId="4" borderId="3" xfId="0" applyFont="1" applyFill="1" applyBorder="1" applyAlignment="1" applyProtection="1">
      <alignment horizontal="left"/>
      <protection locked="0"/>
    </xf>
    <xf numFmtId="0" fontId="21" fillId="4" borderId="5" xfId="0" applyFont="1" applyFill="1" applyBorder="1" applyAlignment="1" applyProtection="1">
      <alignment horizontal="left"/>
      <protection locked="0"/>
    </xf>
    <xf numFmtId="0" fontId="21" fillId="4" borderId="2" xfId="0" applyFont="1" applyFill="1" applyBorder="1" applyAlignment="1" applyProtection="1">
      <alignment horizontal="left"/>
      <protection locked="0"/>
    </xf>
    <xf numFmtId="0" fontId="21" fillId="4" borderId="3" xfId="0" applyFont="1" applyFill="1" applyBorder="1" applyAlignment="1" applyProtection="1">
      <alignment horizontal="left"/>
      <protection locked="0"/>
    </xf>
    <xf numFmtId="0" fontId="7" fillId="0" borderId="8" xfId="0" applyFont="1" applyBorder="1" applyAlignment="1" applyProtection="1">
      <alignment horizontal="left"/>
      <protection locked="0"/>
    </xf>
    <xf numFmtId="0" fontId="7" fillId="0" borderId="47" xfId="0" applyFont="1" applyBorder="1" applyAlignment="1" applyProtection="1">
      <alignment horizontal="left"/>
      <protection locked="0"/>
    </xf>
    <xf numFmtId="0" fontId="7" fillId="0" borderId="25" xfId="0" applyFont="1" applyBorder="1" applyAlignment="1" applyProtection="1">
      <alignment horizontal="left"/>
      <protection locked="0"/>
    </xf>
    <xf numFmtId="0" fontId="7" fillId="0" borderId="61" xfId="0" applyFont="1" applyBorder="1" applyAlignment="1" applyProtection="1">
      <alignment horizontal="left"/>
      <protection locked="0"/>
    </xf>
    <xf numFmtId="0" fontId="7" fillId="0" borderId="62" xfId="0" applyFont="1" applyBorder="1" applyAlignment="1" applyProtection="1">
      <alignment horizontal="left"/>
      <protection locked="0"/>
    </xf>
    <xf numFmtId="0" fontId="1" fillId="0" borderId="8" xfId="0" applyFont="1" applyBorder="1" applyAlignment="1" applyProtection="1">
      <protection locked="0"/>
    </xf>
    <xf numFmtId="0" fontId="0" fillId="0" borderId="47" xfId="0" applyFont="1" applyBorder="1" applyAlignment="1" applyProtection="1">
      <protection locked="0"/>
    </xf>
    <xf numFmtId="0" fontId="1" fillId="0" borderId="25" xfId="0" applyFont="1" applyBorder="1" applyAlignment="1" applyProtection="1">
      <protection locked="0"/>
    </xf>
    <xf numFmtId="0" fontId="0" fillId="0" borderId="25" xfId="0" applyFont="1" applyBorder="1" applyAlignment="1" applyProtection="1">
      <protection locked="0"/>
    </xf>
    <xf numFmtId="0" fontId="1" fillId="0" borderId="61" xfId="0" applyFont="1" applyBorder="1" applyAlignment="1" applyProtection="1">
      <protection locked="0"/>
    </xf>
    <xf numFmtId="0" fontId="0" fillId="0" borderId="62" xfId="0" applyFont="1" applyBorder="1" applyAlignment="1" applyProtection="1">
      <protection locked="0"/>
    </xf>
    <xf numFmtId="0" fontId="21" fillId="0" borderId="5" xfId="0" applyFont="1" applyBorder="1" applyAlignment="1" applyProtection="1">
      <alignment horizontal="left"/>
      <protection locked="0"/>
    </xf>
    <xf numFmtId="0" fontId="21" fillId="0" borderId="2" xfId="0" applyFont="1" applyBorder="1" applyAlignment="1" applyProtection="1">
      <alignment horizontal="left"/>
      <protection locked="0"/>
    </xf>
    <xf numFmtId="0" fontId="21" fillId="0" borderId="3" xfId="0" applyFont="1" applyBorder="1" applyAlignment="1" applyProtection="1">
      <alignment horizontal="left"/>
      <protection locked="0"/>
    </xf>
    <xf numFmtId="0" fontId="38" fillId="0" borderId="52" xfId="0" applyFont="1" applyBorder="1" applyAlignment="1" applyProtection="1">
      <alignment horizontal="left"/>
      <protection locked="0"/>
    </xf>
    <xf numFmtId="0" fontId="38" fillId="0" borderId="0" xfId="0" applyFont="1" applyBorder="1" applyAlignment="1" applyProtection="1">
      <alignment horizontal="left"/>
      <protection locked="0"/>
    </xf>
    <xf numFmtId="0" fontId="38" fillId="0" borderId="53" xfId="0" applyFont="1" applyBorder="1" applyAlignment="1" applyProtection="1">
      <alignment horizontal="left"/>
      <protection locked="0"/>
    </xf>
    <xf numFmtId="0" fontId="38" fillId="0" borderId="25" xfId="0" applyFont="1" applyBorder="1" applyAlignment="1" applyProtection="1">
      <alignment horizontal="left"/>
      <protection locked="0"/>
    </xf>
    <xf numFmtId="0" fontId="38" fillId="0" borderId="61" xfId="0" applyFont="1" applyBorder="1" applyAlignment="1" applyProtection="1">
      <alignment horizontal="left"/>
      <protection locked="0"/>
    </xf>
    <xf numFmtId="0" fontId="38" fillId="0" borderId="6" xfId="0" applyFont="1" applyBorder="1" applyAlignment="1" applyProtection="1">
      <alignment horizontal="left"/>
      <protection locked="0"/>
    </xf>
    <xf numFmtId="0" fontId="38" fillId="0" borderId="62" xfId="0" applyFont="1" applyBorder="1" applyAlignment="1" applyProtection="1">
      <alignment horizontal="left"/>
      <protection locked="0"/>
    </xf>
    <xf numFmtId="0" fontId="2" fillId="3" borderId="25" xfId="0" applyFont="1" applyFill="1" applyBorder="1" applyAlignment="1" applyProtection="1">
      <alignment horizontal="left"/>
      <protection locked="0"/>
    </xf>
    <xf numFmtId="0" fontId="38" fillId="3" borderId="25" xfId="0" applyFont="1" applyFill="1" applyBorder="1" applyAlignment="1" applyProtection="1">
      <alignment horizontal="left"/>
      <protection locked="0"/>
    </xf>
    <xf numFmtId="0" fontId="1" fillId="3" borderId="25" xfId="0" applyFont="1" applyFill="1" applyBorder="1" applyAlignment="1" applyProtection="1">
      <protection locked="0"/>
    </xf>
    <xf numFmtId="0" fontId="0" fillId="3" borderId="25" xfId="0" applyFont="1" applyFill="1" applyBorder="1" applyAlignment="1" applyProtection="1">
      <protection locked="0"/>
    </xf>
    <xf numFmtId="0" fontId="2" fillId="0" borderId="26" xfId="1" applyFont="1" applyBorder="1" applyAlignment="1">
      <alignment wrapText="1"/>
    </xf>
    <xf numFmtId="0" fontId="0" fillId="0" borderId="34" xfId="0" applyBorder="1" applyAlignment="1">
      <alignment wrapText="1"/>
    </xf>
    <xf numFmtId="0" fontId="2" fillId="0" borderId="27" xfId="1" applyFont="1" applyBorder="1" applyAlignment="1">
      <alignment wrapText="1"/>
    </xf>
    <xf numFmtId="0" fontId="2" fillId="3" borderId="28" xfId="1" applyFont="1" applyFill="1" applyBorder="1" applyAlignment="1">
      <alignment horizontal="left" wrapText="1"/>
    </xf>
    <xf numFmtId="0" fontId="0" fillId="0" borderId="35" xfId="0" applyBorder="1" applyAlignment="1">
      <alignment horizontal="left" wrapText="1"/>
    </xf>
    <xf numFmtId="0" fontId="16" fillId="0" borderId="26" xfId="0" applyFont="1" applyBorder="1" applyAlignment="1">
      <alignment horizontal="left" vertical="top" wrapText="1"/>
    </xf>
    <xf numFmtId="0" fontId="0" fillId="0" borderId="34" xfId="0" applyBorder="1" applyAlignment="1">
      <alignment horizontal="left" vertical="top" wrapText="1"/>
    </xf>
    <xf numFmtId="0" fontId="1" fillId="0" borderId="27" xfId="0" applyFont="1" applyBorder="1" applyAlignment="1">
      <alignment horizontal="left" vertical="center" wrapText="1"/>
    </xf>
    <xf numFmtId="0" fontId="0" fillId="0" borderId="3" xfId="0" applyBorder="1" applyAlignment="1">
      <alignment horizontal="left" vertical="center" wrapText="1"/>
    </xf>
    <xf numFmtId="0" fontId="1" fillId="0" borderId="28" xfId="0" applyFont="1" applyBorder="1" applyAlignment="1">
      <alignment horizontal="left" vertical="center" wrapText="1"/>
    </xf>
    <xf numFmtId="0" fontId="0" fillId="0" borderId="35" xfId="0" applyBorder="1" applyAlignment="1">
      <alignment horizontal="left" vertical="center" wrapText="1"/>
    </xf>
    <xf numFmtId="0" fontId="2" fillId="3" borderId="2" xfId="1" applyFont="1" applyFill="1" applyBorder="1" applyAlignment="1" applyProtection="1">
      <alignment wrapText="1"/>
      <protection locked="0"/>
    </xf>
    <xf numFmtId="0" fontId="0" fillId="3" borderId="3" xfId="0" applyFill="1" applyBorder="1" applyAlignment="1" applyProtection="1">
      <alignment wrapText="1"/>
      <protection locked="0"/>
    </xf>
    <xf numFmtId="0" fontId="2" fillId="0" borderId="2" xfId="1" applyFont="1" applyFill="1" applyBorder="1" applyAlignment="1" applyProtection="1">
      <alignment wrapText="1"/>
      <protection locked="0"/>
    </xf>
    <xf numFmtId="0" fontId="0" fillId="0" borderId="3" xfId="0" applyBorder="1" applyAlignment="1" applyProtection="1">
      <alignment wrapText="1"/>
      <protection locked="0"/>
    </xf>
    <xf numFmtId="0" fontId="17" fillId="0" borderId="12" xfId="1" applyFont="1" applyFill="1" applyBorder="1" applyAlignment="1">
      <alignment horizontal="left" vertical="top" wrapText="1"/>
    </xf>
    <xf numFmtId="0" fontId="20" fillId="0" borderId="34" xfId="0" applyFont="1" applyBorder="1" applyAlignment="1">
      <alignment horizontal="left" vertical="top" wrapText="1"/>
    </xf>
    <xf numFmtId="0" fontId="31" fillId="0" borderId="5" xfId="0" applyFont="1" applyBorder="1" applyAlignment="1" applyProtection="1">
      <alignment horizontal="center"/>
      <protection locked="0"/>
    </xf>
    <xf numFmtId="0" fontId="31" fillId="0" borderId="21" xfId="0" applyFont="1" applyBorder="1" applyAlignment="1" applyProtection="1">
      <alignment horizontal="center"/>
      <protection locked="0"/>
    </xf>
    <xf numFmtId="0" fontId="0" fillId="0" borderId="35" xfId="0" applyBorder="1" applyAlignment="1" applyProtection="1">
      <protection locked="0"/>
    </xf>
    <xf numFmtId="0" fontId="17" fillId="0" borderId="14" xfId="0" applyFont="1" applyBorder="1" applyAlignment="1"/>
    <xf numFmtId="0" fontId="17" fillId="0" borderId="12" xfId="0" applyFont="1" applyBorder="1" applyAlignment="1"/>
    <xf numFmtId="0" fontId="17" fillId="0" borderId="34" xfId="0" applyFont="1" applyBorder="1" applyAlignment="1"/>
    <xf numFmtId="0" fontId="6" fillId="0" borderId="5" xfId="0" applyFont="1" applyBorder="1" applyAlignment="1">
      <alignment horizontal="left"/>
    </xf>
    <xf numFmtId="0" fontId="6" fillId="0" borderId="2" xfId="0" applyFont="1" applyBorder="1" applyAlignment="1">
      <alignment horizontal="left"/>
    </xf>
    <xf numFmtId="0" fontId="0" fillId="0" borderId="3" xfId="0" applyBorder="1" applyAlignment="1"/>
    <xf numFmtId="0" fontId="0" fillId="0" borderId="34" xfId="0" applyBorder="1" applyAlignment="1">
      <alignment horizontal="left"/>
    </xf>
    <xf numFmtId="0" fontId="0" fillId="0" borderId="5" xfId="0" applyFont="1" applyBorder="1" applyAlignment="1" applyProtection="1">
      <alignment horizontal="left"/>
      <protection locked="0"/>
    </xf>
    <xf numFmtId="0" fontId="2" fillId="0" borderId="5" xfId="0" applyFont="1" applyBorder="1" applyAlignment="1" applyProtection="1">
      <alignment horizontal="left"/>
    </xf>
    <xf numFmtId="0" fontId="2" fillId="0" borderId="2" xfId="0" applyFont="1" applyBorder="1" applyAlignment="1" applyProtection="1">
      <alignment horizontal="left"/>
    </xf>
    <xf numFmtId="0" fontId="28" fillId="0" borderId="5" xfId="0" applyFont="1" applyBorder="1" applyAlignment="1" applyProtection="1">
      <alignment horizontal="center"/>
      <protection locked="0"/>
    </xf>
    <xf numFmtId="14" fontId="0" fillId="0" borderId="21" xfId="0" applyNumberFormat="1" applyBorder="1" applyAlignment="1" applyProtection="1">
      <alignment horizontal="left"/>
      <protection locked="0"/>
    </xf>
    <xf numFmtId="0" fontId="7" fillId="0" borderId="5" xfId="1" applyFont="1" applyFill="1" applyBorder="1" applyAlignment="1" applyProtection="1">
      <alignment horizontal="left" wrapText="1"/>
      <protection locked="0"/>
    </xf>
    <xf numFmtId="0" fontId="7" fillId="0" borderId="3" xfId="1" applyFont="1" applyFill="1" applyBorder="1" applyAlignment="1" applyProtection="1">
      <alignment horizontal="left" wrapText="1"/>
      <protection locked="0"/>
    </xf>
    <xf numFmtId="0" fontId="2" fillId="0" borderId="5" xfId="0" applyFont="1" applyFill="1" applyBorder="1" applyAlignment="1" applyProtection="1">
      <alignment wrapText="1"/>
      <protection locked="0"/>
    </xf>
    <xf numFmtId="0" fontId="0" fillId="0" borderId="2" xfId="0" applyFill="1" applyBorder="1" applyAlignment="1" applyProtection="1">
      <alignment wrapText="1"/>
      <protection locked="0"/>
    </xf>
    <xf numFmtId="0" fontId="17" fillId="0" borderId="34" xfId="0" applyFont="1" applyBorder="1" applyAlignment="1">
      <alignment horizontal="left"/>
    </xf>
    <xf numFmtId="0" fontId="0" fillId="3" borderId="5" xfId="0" applyFill="1" applyBorder="1" applyAlignment="1" applyProtection="1">
      <alignment horizontal="left"/>
      <protection locked="0"/>
    </xf>
    <xf numFmtId="0" fontId="0" fillId="3" borderId="3" xfId="0" applyFill="1" applyBorder="1" applyAlignment="1" applyProtection="1">
      <alignment horizontal="left"/>
      <protection locked="0"/>
    </xf>
    <xf numFmtId="0" fontId="0" fillId="3" borderId="21" xfId="0" applyFill="1" applyBorder="1" applyAlignment="1">
      <alignment horizontal="left"/>
    </xf>
    <xf numFmtId="0" fontId="0" fillId="3" borderId="7" xfId="0" applyFill="1" applyBorder="1" applyAlignment="1">
      <alignment horizontal="left"/>
    </xf>
    <xf numFmtId="0" fontId="0" fillId="0" borderId="35" xfId="0" applyBorder="1" applyAlignment="1">
      <alignment horizontal="left"/>
    </xf>
    <xf numFmtId="0" fontId="18" fillId="0" borderId="14" xfId="0" applyFont="1" applyBorder="1" applyAlignment="1">
      <alignment horizontal="left" vertical="center" wrapText="1"/>
    </xf>
    <xf numFmtId="0" fontId="18" fillId="0" borderId="34" xfId="0" applyFont="1" applyBorder="1" applyAlignment="1">
      <alignment horizontal="left" vertical="center" wrapText="1"/>
    </xf>
    <xf numFmtId="0" fontId="28" fillId="3" borderId="5" xfId="0" applyFont="1" applyFill="1" applyBorder="1" applyAlignment="1" applyProtection="1">
      <alignment horizontal="left"/>
      <protection locked="0"/>
    </xf>
    <xf numFmtId="0" fontId="28" fillId="3" borderId="2" xfId="0" applyFont="1" applyFill="1" applyBorder="1" applyAlignment="1" applyProtection="1">
      <alignment horizontal="left"/>
      <protection locked="0"/>
    </xf>
    <xf numFmtId="0" fontId="28" fillId="3" borderId="3" xfId="0" applyFont="1" applyFill="1" applyBorder="1" applyAlignment="1" applyProtection="1">
      <alignment horizontal="left"/>
      <protection locked="0"/>
    </xf>
    <xf numFmtId="0" fontId="38" fillId="3" borderId="5" xfId="0" applyFont="1" applyFill="1" applyBorder="1" applyAlignment="1" applyProtection="1">
      <alignment horizontal="left"/>
      <protection locked="0"/>
    </xf>
    <xf numFmtId="0" fontId="38" fillId="3" borderId="2" xfId="0" applyFont="1" applyFill="1" applyBorder="1" applyAlignment="1" applyProtection="1">
      <alignment horizontal="left"/>
      <protection locked="0"/>
    </xf>
    <xf numFmtId="0" fontId="38" fillId="3" borderId="3" xfId="0" applyFont="1" applyFill="1" applyBorder="1" applyAlignment="1" applyProtection="1">
      <alignment horizontal="left"/>
      <protection locked="0"/>
    </xf>
    <xf numFmtId="0" fontId="38" fillId="0" borderId="5" xfId="0" applyFont="1" applyBorder="1" applyAlignment="1" applyProtection="1">
      <alignment horizontal="left"/>
      <protection locked="0"/>
    </xf>
    <xf numFmtId="0" fontId="38" fillId="0" borderId="2" xfId="0" applyFont="1" applyBorder="1" applyAlignment="1" applyProtection="1">
      <alignment horizontal="left"/>
      <protection locked="0"/>
    </xf>
    <xf numFmtId="0" fontId="38" fillId="0" borderId="3" xfId="0" applyFont="1" applyBorder="1" applyAlignment="1" applyProtection="1">
      <alignment horizontal="left"/>
      <protection locked="0"/>
    </xf>
    <xf numFmtId="0" fontId="0" fillId="0" borderId="5" xfId="0" applyBorder="1" applyAlignment="1" applyProtection="1">
      <protection locked="0"/>
    </xf>
    <xf numFmtId="0" fontId="38" fillId="0" borderId="5" xfId="0" applyFont="1" applyFill="1" applyBorder="1" applyAlignment="1" applyProtection="1">
      <protection locked="0"/>
    </xf>
    <xf numFmtId="0" fontId="44" fillId="0" borderId="2" xfId="0" applyFont="1" applyFill="1" applyBorder="1" applyAlignment="1" applyProtection="1">
      <protection locked="0"/>
    </xf>
    <xf numFmtId="0" fontId="44" fillId="0" borderId="3" xfId="0" applyFont="1" applyFill="1" applyBorder="1" applyAlignment="1" applyProtection="1">
      <protection locked="0"/>
    </xf>
    <xf numFmtId="0" fontId="38" fillId="3" borderId="5" xfId="0" applyFont="1" applyFill="1" applyBorder="1" applyAlignment="1" applyProtection="1">
      <protection locked="0"/>
    </xf>
    <xf numFmtId="0" fontId="0" fillId="3" borderId="2" xfId="0" applyFill="1" applyBorder="1" applyAlignment="1" applyProtection="1">
      <protection locked="0"/>
    </xf>
    <xf numFmtId="0" fontId="0" fillId="3" borderId="3" xfId="0" applyFill="1" applyBorder="1" applyAlignment="1" applyProtection="1">
      <protection locked="0"/>
    </xf>
    <xf numFmtId="166" fontId="25" fillId="0" borderId="0" xfId="3" applyNumberFormat="1" applyFont="1" applyFill="1" applyBorder="1" applyAlignment="1">
      <alignment horizontal="center" vertical="center"/>
    </xf>
    <xf numFmtId="167" fontId="26" fillId="5" borderId="37" xfId="3" applyNumberFormat="1" applyFont="1" applyFill="1" applyBorder="1" applyAlignment="1">
      <alignment horizontal="center" vertical="center"/>
    </xf>
    <xf numFmtId="167" fontId="26" fillId="5" borderId="38" xfId="3" applyNumberFormat="1" applyFont="1" applyFill="1" applyBorder="1" applyAlignment="1">
      <alignment horizontal="center" vertical="center"/>
    </xf>
    <xf numFmtId="0" fontId="28" fillId="0" borderId="43" xfId="3" applyNumberFormat="1" applyFont="1" applyFill="1" applyBorder="1" applyAlignment="1">
      <alignment horizontal="center" vertical="center" shrinkToFit="1"/>
    </xf>
    <xf numFmtId="0" fontId="28" fillId="0" borderId="44" xfId="3" applyNumberFormat="1" applyFont="1" applyFill="1" applyBorder="1" applyAlignment="1">
      <alignment horizontal="center" vertical="center" shrinkToFit="1"/>
    </xf>
    <xf numFmtId="0" fontId="28" fillId="0" borderId="41" xfId="3" applyNumberFormat="1" applyFont="1" applyFill="1" applyBorder="1" applyAlignment="1">
      <alignment horizontal="center" vertical="center" shrinkToFit="1"/>
    </xf>
    <xf numFmtId="0" fontId="28" fillId="0" borderId="42" xfId="3" applyNumberFormat="1" applyFont="1" applyFill="1" applyBorder="1" applyAlignment="1">
      <alignment horizontal="center" vertical="center" shrinkToFit="1"/>
    </xf>
    <xf numFmtId="0" fontId="30" fillId="0" borderId="41" xfId="3" applyFont="1" applyFill="1" applyBorder="1" applyAlignment="1">
      <alignment horizontal="center"/>
    </xf>
    <xf numFmtId="0" fontId="30" fillId="0" borderId="0" xfId="3" applyFont="1" applyFill="1" applyBorder="1" applyAlignment="1">
      <alignment horizontal="center"/>
    </xf>
    <xf numFmtId="0" fontId="30" fillId="0" borderId="42" xfId="3" applyFont="1" applyFill="1" applyBorder="1" applyAlignment="1">
      <alignment horizontal="center"/>
    </xf>
    <xf numFmtId="0" fontId="17" fillId="3" borderId="48" xfId="3" applyFont="1" applyFill="1" applyBorder="1" applyAlignment="1">
      <alignment horizontal="right"/>
    </xf>
    <xf numFmtId="0" fontId="17" fillId="3" borderId="1" xfId="3" applyFont="1" applyFill="1" applyBorder="1" applyAlignment="1">
      <alignment horizontal="right"/>
    </xf>
    <xf numFmtId="0" fontId="17" fillId="3" borderId="49" xfId="3" applyFont="1" applyFill="1" applyBorder="1" applyAlignment="1">
      <alignment horizontal="right"/>
    </xf>
    <xf numFmtId="0" fontId="17" fillId="3" borderId="8" xfId="3" applyFont="1" applyFill="1" applyBorder="1" applyAlignment="1">
      <alignment horizontal="right"/>
    </xf>
    <xf numFmtId="0" fontId="17" fillId="3" borderId="4" xfId="3" applyFont="1" applyFill="1" applyBorder="1" applyAlignment="1">
      <alignment horizontal="right"/>
    </xf>
    <xf numFmtId="0" fontId="17" fillId="3" borderId="47" xfId="3" applyFont="1" applyFill="1" applyBorder="1" applyAlignment="1">
      <alignment horizontal="right"/>
    </xf>
    <xf numFmtId="0" fontId="17" fillId="0" borderId="5" xfId="3" quotePrefix="1" applyFont="1" applyFill="1" applyBorder="1" applyAlignment="1">
      <alignment horizontal="left"/>
    </xf>
    <xf numFmtId="0" fontId="17" fillId="0" borderId="2" xfId="3" quotePrefix="1" applyFont="1" applyFill="1" applyBorder="1" applyAlignment="1">
      <alignment horizontal="left"/>
    </xf>
    <xf numFmtId="0" fontId="36" fillId="6" borderId="8" xfId="1" applyFont="1" applyFill="1" applyBorder="1" applyAlignment="1">
      <alignment horizontal="left" wrapText="1"/>
    </xf>
    <xf numFmtId="0" fontId="36" fillId="6" borderId="4" xfId="1" applyFont="1" applyFill="1" applyBorder="1" applyAlignment="1">
      <alignment horizontal="left" wrapText="1"/>
    </xf>
    <xf numFmtId="0" fontId="36" fillId="6" borderId="47" xfId="1" applyFont="1" applyFill="1" applyBorder="1" applyAlignment="1">
      <alignment horizontal="left" wrapText="1"/>
    </xf>
    <xf numFmtId="165" fontId="2" fillId="0" borderId="2" xfId="1" applyNumberFormat="1" applyFont="1" applyFill="1" applyBorder="1" applyAlignment="1">
      <alignment horizontal="center"/>
    </xf>
    <xf numFmtId="165" fontId="2" fillId="0" borderId="17" xfId="1" applyNumberFormat="1" applyFont="1" applyFill="1" applyBorder="1" applyAlignment="1">
      <alignment horizontal="center"/>
    </xf>
    <xf numFmtId="0" fontId="2" fillId="0" borderId="17" xfId="1" applyFont="1" applyFill="1" applyBorder="1" applyAlignment="1">
      <alignment horizontal="left"/>
    </xf>
    <xf numFmtId="14" fontId="5" fillId="0" borderId="23" xfId="1" applyNumberFormat="1" applyFont="1" applyFill="1" applyBorder="1" applyAlignment="1">
      <alignment horizontal="left"/>
    </xf>
    <xf numFmtId="14" fontId="5" fillId="0" borderId="9" xfId="1" applyNumberFormat="1" applyFont="1" applyFill="1" applyBorder="1" applyAlignment="1">
      <alignment horizontal="left"/>
    </xf>
    <xf numFmtId="0" fontId="43" fillId="6" borderId="52" xfId="1" applyFont="1" applyFill="1" applyBorder="1" applyAlignment="1">
      <alignment horizontal="left" wrapText="1"/>
    </xf>
    <xf numFmtId="0" fontId="43" fillId="6" borderId="0" xfId="1" applyFont="1" applyFill="1" applyBorder="1" applyAlignment="1">
      <alignment horizontal="left" wrapText="1"/>
    </xf>
    <xf numFmtId="0" fontId="43" fillId="6" borderId="53" xfId="1" applyFont="1" applyFill="1" applyBorder="1" applyAlignment="1">
      <alignment horizontal="left" wrapText="1"/>
    </xf>
    <xf numFmtId="0" fontId="43" fillId="6" borderId="48" xfId="1" applyFont="1" applyFill="1" applyBorder="1" applyAlignment="1">
      <alignment horizontal="left" wrapText="1"/>
    </xf>
    <xf numFmtId="0" fontId="43" fillId="6" borderId="1" xfId="1" applyFont="1" applyFill="1" applyBorder="1" applyAlignment="1">
      <alignment horizontal="left" wrapText="1"/>
    </xf>
    <xf numFmtId="0" fontId="43" fillId="6" borderId="49" xfId="1" applyFont="1" applyFill="1" applyBorder="1" applyAlignment="1">
      <alignment horizontal="left" wrapText="1"/>
    </xf>
    <xf numFmtId="0" fontId="11" fillId="0" borderId="48" xfId="1" applyFont="1" applyFill="1" applyBorder="1" applyAlignment="1">
      <alignment horizontal="left" wrapText="1"/>
    </xf>
    <xf numFmtId="0" fontId="2" fillId="0" borderId="5" xfId="1" applyFont="1" applyBorder="1" applyAlignment="1">
      <alignment horizontal="center"/>
    </xf>
    <xf numFmtId="0" fontId="2" fillId="0" borderId="2" xfId="1" applyFont="1" applyBorder="1" applyAlignment="1">
      <alignment horizontal="center"/>
    </xf>
    <xf numFmtId="0" fontId="2" fillId="0" borderId="3" xfId="1" applyFont="1" applyBorder="1" applyAlignment="1">
      <alignment horizontal="center"/>
    </xf>
    <xf numFmtId="0" fontId="2" fillId="0" borderId="5" xfId="1" applyFont="1" applyBorder="1" applyAlignment="1">
      <alignment horizontal="center" vertical="top" wrapText="1"/>
    </xf>
    <xf numFmtId="0" fontId="2" fillId="0" borderId="3" xfId="1" applyFont="1" applyBorder="1" applyAlignment="1">
      <alignment horizontal="center" vertical="top" wrapText="1"/>
    </xf>
    <xf numFmtId="0" fontId="17" fillId="0" borderId="0" xfId="0" applyFont="1" applyAlignment="1">
      <alignment horizontal="left"/>
    </xf>
    <xf numFmtId="0" fontId="0" fillId="0" borderId="0" xfId="0" applyAlignment="1">
      <alignment horizontal="left" wrapText="1"/>
    </xf>
    <xf numFmtId="0" fontId="42" fillId="0" borderId="0" xfId="0" applyFont="1" applyBorder="1" applyAlignment="1">
      <alignment vertical="center" wrapText="1"/>
    </xf>
    <xf numFmtId="0" fontId="0" fillId="0" borderId="8" xfId="0" applyBorder="1" applyAlignment="1">
      <alignment horizontal="left" vertical="top"/>
    </xf>
    <xf numFmtId="0" fontId="0" fillId="0" borderId="4" xfId="0" applyBorder="1" applyAlignment="1">
      <alignment horizontal="left" vertical="top"/>
    </xf>
    <xf numFmtId="0" fontId="0" fillId="0" borderId="47" xfId="0" applyBorder="1" applyAlignment="1">
      <alignment horizontal="left" vertical="top"/>
    </xf>
    <xf numFmtId="0" fontId="0" fillId="0" borderId="52" xfId="0" applyBorder="1" applyAlignment="1">
      <alignment horizontal="left" vertical="top"/>
    </xf>
    <xf numFmtId="0" fontId="0" fillId="0" borderId="0" xfId="0" applyBorder="1" applyAlignment="1">
      <alignment horizontal="left" vertical="top"/>
    </xf>
    <xf numFmtId="0" fontId="0" fillId="0" borderId="53" xfId="0" applyBorder="1" applyAlignment="1">
      <alignment horizontal="left" vertical="top"/>
    </xf>
    <xf numFmtId="0" fontId="0" fillId="0" borderId="48" xfId="0" applyBorder="1" applyAlignment="1">
      <alignment horizontal="left" vertical="top"/>
    </xf>
    <xf numFmtId="0" fontId="0" fillId="0" borderId="1" xfId="0" applyBorder="1" applyAlignment="1">
      <alignment horizontal="left" vertical="top"/>
    </xf>
    <xf numFmtId="0" fontId="0" fillId="0" borderId="49" xfId="0" applyBorder="1" applyAlignment="1">
      <alignment horizontal="left" vertical="top"/>
    </xf>
    <xf numFmtId="0" fontId="0" fillId="0" borderId="25" xfId="0" applyBorder="1" applyAlignment="1">
      <alignment horizontal="center"/>
    </xf>
    <xf numFmtId="0" fontId="17" fillId="0" borderId="25" xfId="0" applyFont="1" applyBorder="1" applyAlignment="1">
      <alignment horizontal="center"/>
    </xf>
  </cellXfs>
  <cellStyles count="4">
    <cellStyle name="Hyperlink" xfId="2" builtinId="8"/>
    <cellStyle name="Normal" xfId="0" builtinId="0"/>
    <cellStyle name="Normal 2" xfId="3" xr:uid="{CD9E3D92-707C-44D9-B68D-509F7D85EBEB}"/>
    <cellStyle name="Normal_398 Internal Checklist-reworking  July 2003" xfId="1" xr:uid="{00000000-0005-0000-0000-000003000000}"/>
  </cellStyles>
  <dxfs count="79">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9C0006"/>
      </font>
      <fill>
        <patternFill patternType="none">
          <bgColor auto="1"/>
        </patternFill>
      </fill>
    </dxf>
    <dxf>
      <font>
        <color rgb="FF9C0006"/>
      </font>
      <fill>
        <patternFill patternType="none">
          <bgColor auto="1"/>
        </patternFill>
      </fill>
    </dxf>
    <dxf>
      <fill>
        <patternFill>
          <bgColor theme="0" tint="-0.14996795556505021"/>
        </patternFill>
      </fill>
    </dxf>
  </dxfs>
  <tableStyles count="0" defaultTableStyle="TableStyleMedium2" defaultPivotStyle="PivotStyleLight16"/>
  <colors>
    <mruColors>
      <color rgb="FF6699FF"/>
      <color rgb="FFFFFF99"/>
      <color rgb="FF99FFCC"/>
      <color rgb="FFFFFF66"/>
      <color rgb="FF99C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12</xdr:col>
      <xdr:colOff>53340</xdr:colOff>
      <xdr:row>0</xdr:row>
      <xdr:rowOff>39043</xdr:rowOff>
    </xdr:from>
    <xdr:to>
      <xdr:col>12</xdr:col>
      <xdr:colOff>639271</xdr:colOff>
      <xdr:row>0</xdr:row>
      <xdr:rowOff>501706</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8225" y="39043"/>
          <a:ext cx="585931" cy="462663"/>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152400</xdr:colOff>
          <xdr:row>5</xdr:row>
          <xdr:rowOff>19050</xdr:rowOff>
        </xdr:from>
        <xdr:to>
          <xdr:col>12</xdr:col>
          <xdr:colOff>295275</xdr:colOff>
          <xdr:row>5</xdr:row>
          <xdr:rowOff>171450</xdr:rowOff>
        </xdr:to>
        <xdr:sp macro="" textlink="">
          <xdr:nvSpPr>
            <xdr:cNvPr id="4101" name="CheckBox1" hidden="1">
              <a:extLst>
                <a:ext uri="{63B3BB69-23CF-44E3-9099-C40C66FF867C}">
                  <a14:compatExt spid="_x0000_s4101"/>
                </a:ext>
                <a:ext uri="{FF2B5EF4-FFF2-40B4-BE49-F238E27FC236}">
                  <a16:creationId xmlns:a16="http://schemas.microsoft.com/office/drawing/2014/main" id="{00000000-0008-0000-00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6</xdr:row>
          <xdr:rowOff>28575</xdr:rowOff>
        </xdr:from>
        <xdr:to>
          <xdr:col>12</xdr:col>
          <xdr:colOff>295275</xdr:colOff>
          <xdr:row>6</xdr:row>
          <xdr:rowOff>161925</xdr:rowOff>
        </xdr:to>
        <xdr:sp macro="" textlink="">
          <xdr:nvSpPr>
            <xdr:cNvPr id="4103" name="CheckBox2" hidden="1">
              <a:extLst>
                <a:ext uri="{63B3BB69-23CF-44E3-9099-C40C66FF867C}">
                  <a14:compatExt spid="_x0000_s4103"/>
                </a:ext>
                <a:ext uri="{FF2B5EF4-FFF2-40B4-BE49-F238E27FC236}">
                  <a16:creationId xmlns:a16="http://schemas.microsoft.com/office/drawing/2014/main" id="{00000000-0008-0000-0000-000007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480390</xdr:colOff>
          <xdr:row>52</xdr:row>
          <xdr:rowOff>24848</xdr:rowOff>
        </xdr:from>
        <xdr:to>
          <xdr:col>8</xdr:col>
          <xdr:colOff>50267</xdr:colOff>
          <xdr:row>54</xdr:row>
          <xdr:rowOff>33132</xdr:rowOff>
        </xdr:to>
        <xdr:sp macro="" textlink="">
          <xdr:nvSpPr>
            <xdr:cNvPr id="5155" name="Object 35" hidden="1">
              <a:extLst>
                <a:ext uri="{63B3BB69-23CF-44E3-9099-C40C66FF867C}">
                  <a14:compatExt spid="_x0000_s5155"/>
                </a:ext>
                <a:ext uri="{FF2B5EF4-FFF2-40B4-BE49-F238E27FC236}">
                  <a16:creationId xmlns:a16="http://schemas.microsoft.com/office/drawing/2014/main" id="{C1802BD9-7AB5-4F19-84FB-F1FECE8B9687}"/>
                </a:ext>
              </a:extLst>
            </xdr:cNvPr>
            <xdr:cNvSpPr/>
          </xdr:nvSpPr>
          <xdr:spPr bwMode="auto">
            <a:xfrm>
              <a:off x="0" y="0"/>
              <a:ext cx="0" cy="0"/>
            </a:xfrm>
            <a:prstGeom prst="rect">
              <a:avLst/>
            </a:prstGeom>
            <a:solidFill>
              <a:srgbClr val="CCFFFF" mc:Ignorable="a14" a14:legacySpreadsheetColorIndex="41"/>
            </a:solidFill>
            <a:ln w="9525" cap="flat" cmpd="sng">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1548849</xdr:colOff>
          <xdr:row>80</xdr:row>
          <xdr:rowOff>24850</xdr:rowOff>
        </xdr:from>
        <xdr:to>
          <xdr:col>3</xdr:col>
          <xdr:colOff>525117</xdr:colOff>
          <xdr:row>82</xdr:row>
          <xdr:rowOff>145785</xdr:rowOff>
        </xdr:to>
        <xdr:sp macro="" textlink="">
          <xdr:nvSpPr>
            <xdr:cNvPr id="5153" name="Object 33" hidden="1">
              <a:extLst>
                <a:ext uri="{63B3BB69-23CF-44E3-9099-C40C66FF867C}">
                  <a14:compatExt spid="_x0000_s5153"/>
                </a:ext>
                <a:ext uri="{FF2B5EF4-FFF2-40B4-BE49-F238E27FC236}">
                  <a16:creationId xmlns:a16="http://schemas.microsoft.com/office/drawing/2014/main" id="{4632A7DE-8322-4E55-8846-A11EB900D880}"/>
                </a:ext>
              </a:extLst>
            </xdr:cNvPr>
            <xdr:cNvSpPr/>
          </xdr:nvSpPr>
          <xdr:spPr bwMode="auto">
            <a:xfrm>
              <a:off x="0" y="0"/>
              <a:ext cx="0" cy="0"/>
            </a:xfrm>
            <a:prstGeom prst="rect">
              <a:avLst/>
            </a:prstGeom>
            <a:solidFill>
              <a:srgbClr val="CCFFFF" mc:Ignorable="a14" a14:legacySpreadsheetColorIndex="41"/>
            </a:solidFill>
            <a:ln w="9525" cap="flat" cmpd="sng">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389283</xdr:colOff>
          <xdr:row>93</xdr:row>
          <xdr:rowOff>16566</xdr:rowOff>
        </xdr:from>
        <xdr:to>
          <xdr:col>7</xdr:col>
          <xdr:colOff>468796</xdr:colOff>
          <xdr:row>95</xdr:row>
          <xdr:rowOff>146335</xdr:rowOff>
        </xdr:to>
        <xdr:sp macro="" textlink="">
          <xdr:nvSpPr>
            <xdr:cNvPr id="5156" name="Object 36" hidden="1">
              <a:extLst>
                <a:ext uri="{63B3BB69-23CF-44E3-9099-C40C66FF867C}">
                  <a14:compatExt spid="_x0000_s5156"/>
                </a:ext>
                <a:ext uri="{FF2B5EF4-FFF2-40B4-BE49-F238E27FC236}">
                  <a16:creationId xmlns:a16="http://schemas.microsoft.com/office/drawing/2014/main" id="{F65D9DBE-EBC4-4A14-A068-670F09E7F249}"/>
                </a:ext>
              </a:extLst>
            </xdr:cNvPr>
            <xdr:cNvSpPr/>
          </xdr:nvSpPr>
          <xdr:spPr bwMode="auto">
            <a:xfrm>
              <a:off x="0" y="0"/>
              <a:ext cx="0" cy="0"/>
            </a:xfrm>
            <a:prstGeom prst="rect">
              <a:avLst/>
            </a:prstGeom>
            <a:solidFill>
              <a:srgbClr val="CCFFFF" mc:Ignorable="a14" a14:legacySpreadsheetColorIndex="41"/>
            </a:solidFill>
            <a:ln w="9525" cap="flat" cmpd="sng">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ontrol" Target="../activeX/activeX2.xml"/><Relationship Id="rId3" Type="http://schemas.openxmlformats.org/officeDocument/2006/relationships/printerSettings" Target="../printerSettings/printerSettings3.bin"/><Relationship Id="rId7" Type="http://schemas.openxmlformats.org/officeDocument/2006/relationships/hyperlink" Target="https://grants.nih.gov/grants/policy/senior_key_personnel_faqs.htm" TargetMode="External"/><Relationship Id="rId12"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control" Target="../activeX/activeX1.xml"/><Relationship Id="rId5" Type="http://schemas.openxmlformats.org/officeDocument/2006/relationships/printerSettings" Target="../printerSettings/printerSettings5.bin"/><Relationship Id="rId15" Type="http://schemas.openxmlformats.org/officeDocument/2006/relationships/comments" Target="../comments1.xml"/><Relationship Id="rId10" Type="http://schemas.openxmlformats.org/officeDocument/2006/relationships/vmlDrawing" Target="../drawings/vmlDrawing1.vml"/><Relationship Id="rId4" Type="http://schemas.openxmlformats.org/officeDocument/2006/relationships/printerSettings" Target="../printerSettings/printerSettings4.bin"/><Relationship Id="rId9" Type="http://schemas.openxmlformats.org/officeDocument/2006/relationships/drawing" Target="../drawings/drawing1.xml"/><Relationship Id="rId14" Type="http://schemas.openxmlformats.org/officeDocument/2006/relationships/image" Target="../media/image2.emf"/></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8.bin"/><Relationship Id="rId6" Type="http://schemas.openxmlformats.org/officeDocument/2006/relationships/oleObject" Target="../embeddings/oleObject2.bin"/><Relationship Id="rId5" Type="http://schemas.openxmlformats.org/officeDocument/2006/relationships/image" Target="../media/image4.emf"/><Relationship Id="rId10" Type="http://schemas.openxmlformats.org/officeDocument/2006/relationships/comments" Target="../comments2.xml"/><Relationship Id="rId4" Type="http://schemas.openxmlformats.org/officeDocument/2006/relationships/oleObject" Target="../embeddings/oleObject1.bin"/><Relationship Id="rId9" Type="http://schemas.openxmlformats.org/officeDocument/2006/relationships/image" Target="../media/image6.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U53"/>
  <sheetViews>
    <sheetView showGridLines="0" showRuler="0" workbookViewId="0">
      <selection activeCell="I21" sqref="I21:M21"/>
    </sheetView>
  </sheetViews>
  <sheetFormatPr defaultColWidth="8" defaultRowHeight="12.75" outlineLevelRow="1" x14ac:dyDescent="0.2"/>
  <cols>
    <col min="1" max="1" width="30.25" style="6" customWidth="1"/>
    <col min="2" max="2" width="1.5" style="6" customWidth="1"/>
    <col min="3" max="3" width="10.25" style="2" customWidth="1"/>
    <col min="4" max="4" width="1.875" style="2" customWidth="1"/>
    <col min="5" max="5" width="8" style="2" customWidth="1"/>
    <col min="6" max="6" width="1.375" style="2" customWidth="1"/>
    <col min="7" max="7" width="5.75" style="2" customWidth="1"/>
    <col min="8" max="8" width="1.25" style="2" customWidth="1"/>
    <col min="9" max="9" width="4.75" style="2" customWidth="1"/>
    <col min="10" max="10" width="1.25" style="2" customWidth="1"/>
    <col min="11" max="11" width="11" style="2" customWidth="1"/>
    <col min="12" max="12" width="1.25" style="2" customWidth="1"/>
    <col min="13" max="13" width="9.25" style="2" customWidth="1"/>
    <col min="14" max="14" width="8" style="2"/>
    <col min="15" max="15" width="8" style="19"/>
    <col min="16" max="16384" width="8" style="2"/>
  </cols>
  <sheetData>
    <row r="1" spans="1:14" ht="40.9" customHeight="1" thickBot="1" x14ac:dyDescent="0.25">
      <c r="A1" s="276" t="s">
        <v>209</v>
      </c>
      <c r="B1" s="276"/>
      <c r="C1" s="276"/>
      <c r="D1" s="276"/>
      <c r="E1" s="276"/>
      <c r="F1" s="276"/>
      <c r="G1" s="276"/>
      <c r="H1" s="276"/>
      <c r="I1" s="276"/>
      <c r="J1" s="276"/>
      <c r="K1" s="276"/>
      <c r="L1" s="276"/>
      <c r="M1" s="276"/>
      <c r="N1" s="1"/>
    </row>
    <row r="2" spans="1:14" ht="15" customHeight="1" x14ac:dyDescent="0.2">
      <c r="A2" s="38" t="s">
        <v>34</v>
      </c>
      <c r="B2" s="249"/>
      <c r="C2" s="250"/>
      <c r="D2" s="250"/>
      <c r="E2" s="250"/>
      <c r="F2" s="250"/>
      <c r="G2" s="251"/>
      <c r="H2" s="43" t="s">
        <v>88</v>
      </c>
      <c r="I2" s="39"/>
      <c r="J2" s="39"/>
      <c r="K2" s="39"/>
      <c r="L2" s="247"/>
      <c r="M2" s="248"/>
    </row>
    <row r="3" spans="1:14" ht="15" customHeight="1" x14ac:dyDescent="0.2">
      <c r="A3" s="40" t="s">
        <v>35</v>
      </c>
      <c r="B3" s="255"/>
      <c r="C3" s="256"/>
      <c r="D3" s="15"/>
      <c r="E3" s="14"/>
      <c r="F3" s="5"/>
      <c r="G3" s="12"/>
      <c r="H3" s="44" t="s">
        <v>87</v>
      </c>
      <c r="I3" s="13"/>
      <c r="J3" s="13"/>
      <c r="K3" s="13"/>
      <c r="M3" s="99"/>
    </row>
    <row r="4" spans="1:14" ht="15" customHeight="1" x14ac:dyDescent="0.3">
      <c r="A4" s="203" t="s">
        <v>36</v>
      </c>
      <c r="B4" s="253" t="s">
        <v>12</v>
      </c>
      <c r="C4" s="254"/>
      <c r="D4" s="254"/>
      <c r="E4" s="254"/>
      <c r="F4" s="254"/>
      <c r="G4" s="254"/>
      <c r="H4" s="102" t="s">
        <v>89</v>
      </c>
      <c r="I4" s="103"/>
      <c r="J4" s="13"/>
      <c r="K4" s="13"/>
      <c r="L4" s="283">
        <v>43501</v>
      </c>
      <c r="M4" s="284"/>
    </row>
    <row r="5" spans="1:14" ht="15" customHeight="1" x14ac:dyDescent="0.3">
      <c r="A5" s="203" t="s">
        <v>66</v>
      </c>
      <c r="B5" s="253" t="s">
        <v>12</v>
      </c>
      <c r="C5" s="254"/>
      <c r="D5" s="254"/>
      <c r="E5" s="254"/>
      <c r="F5" s="254"/>
      <c r="G5" s="254"/>
      <c r="H5" s="102" t="s">
        <v>90</v>
      </c>
      <c r="I5" s="103"/>
      <c r="J5" s="13"/>
      <c r="K5" s="13"/>
      <c r="L5" s="283">
        <f>SubmissionDeadline</f>
        <v>43501</v>
      </c>
      <c r="M5" s="284"/>
    </row>
    <row r="6" spans="1:14" ht="15" customHeight="1" x14ac:dyDescent="0.2">
      <c r="A6" s="40" t="s">
        <v>67</v>
      </c>
      <c r="B6" s="255"/>
      <c r="C6" s="256"/>
      <c r="D6" s="256"/>
      <c r="E6" s="256"/>
      <c r="F6" s="256"/>
      <c r="G6" s="256"/>
      <c r="H6" s="104" t="s">
        <v>91</v>
      </c>
      <c r="I6" s="100"/>
      <c r="J6" s="13"/>
      <c r="K6" s="13"/>
      <c r="L6" s="259"/>
      <c r="M6" s="260"/>
    </row>
    <row r="7" spans="1:14" ht="15" customHeight="1" x14ac:dyDescent="0.2">
      <c r="A7" s="41" t="s">
        <v>68</v>
      </c>
      <c r="B7" s="257"/>
      <c r="C7" s="258"/>
      <c r="D7" s="258"/>
      <c r="E7" s="258"/>
      <c r="F7" s="258"/>
      <c r="G7" s="258"/>
      <c r="H7" s="104" t="s">
        <v>92</v>
      </c>
      <c r="I7" s="100"/>
      <c r="J7" s="13"/>
      <c r="K7" s="13"/>
      <c r="L7" s="13"/>
      <c r="M7" s="204"/>
    </row>
    <row r="8" spans="1:14" ht="15" customHeight="1" thickBot="1" x14ac:dyDescent="0.25">
      <c r="A8" s="41" t="s">
        <v>210</v>
      </c>
      <c r="B8" s="272" t="s">
        <v>211</v>
      </c>
      <c r="C8" s="273"/>
      <c r="D8" s="274"/>
      <c r="E8" s="272" t="s">
        <v>211</v>
      </c>
      <c r="F8" s="273"/>
      <c r="G8" s="273"/>
      <c r="H8" s="105"/>
      <c r="I8" s="101"/>
      <c r="J8" s="45"/>
      <c r="K8" s="45"/>
      <c r="L8" s="45"/>
      <c r="M8" s="46"/>
    </row>
    <row r="9" spans="1:14" ht="30" customHeight="1" x14ac:dyDescent="0.2">
      <c r="A9" s="40" t="s">
        <v>69</v>
      </c>
      <c r="B9" s="279" t="s">
        <v>11</v>
      </c>
      <c r="C9" s="280"/>
      <c r="D9" s="280"/>
      <c r="E9" s="280"/>
      <c r="F9" s="280"/>
      <c r="G9" s="280"/>
      <c r="H9" s="281"/>
      <c r="I9" s="281"/>
      <c r="J9" s="281"/>
      <c r="K9" s="281"/>
      <c r="L9" s="281"/>
      <c r="M9" s="282"/>
    </row>
    <row r="10" spans="1:14" ht="15" customHeight="1" x14ac:dyDescent="0.2">
      <c r="A10" s="40" t="s">
        <v>38</v>
      </c>
      <c r="B10" s="291"/>
      <c r="C10" s="292"/>
      <c r="D10" s="292"/>
      <c r="E10" s="292"/>
      <c r="F10" s="292"/>
      <c r="G10" s="292"/>
      <c r="H10" s="292"/>
      <c r="I10" s="292"/>
      <c r="J10" s="292"/>
      <c r="K10" s="292"/>
      <c r="L10" s="292"/>
      <c r="M10" s="293"/>
    </row>
    <row r="11" spans="1:14" ht="16.149999999999999" customHeight="1" x14ac:dyDescent="0.2">
      <c r="A11" s="40" t="s">
        <v>39</v>
      </c>
      <c r="B11" s="285" t="s">
        <v>10</v>
      </c>
      <c r="C11" s="286"/>
      <c r="D11" s="286"/>
      <c r="E11" s="286"/>
      <c r="F11" s="286"/>
      <c r="G11" s="286"/>
      <c r="H11" s="286"/>
      <c r="I11" s="286"/>
      <c r="J11" s="286"/>
      <c r="K11" s="286"/>
      <c r="L11" s="286"/>
      <c r="M11" s="287"/>
    </row>
    <row r="12" spans="1:14" ht="27.2" customHeight="1" thickBot="1" x14ac:dyDescent="0.25">
      <c r="A12" s="42" t="s">
        <v>40</v>
      </c>
      <c r="B12" s="288"/>
      <c r="C12" s="289"/>
      <c r="D12" s="289"/>
      <c r="E12" s="289"/>
      <c r="F12" s="289"/>
      <c r="G12" s="289"/>
      <c r="H12" s="289"/>
      <c r="I12" s="289"/>
      <c r="J12" s="289"/>
      <c r="K12" s="289"/>
      <c r="L12" s="289"/>
      <c r="M12" s="290"/>
    </row>
    <row r="13" spans="1:14" ht="6" customHeight="1" x14ac:dyDescent="0.2">
      <c r="A13" s="3"/>
      <c r="B13" s="275"/>
      <c r="C13" s="278"/>
      <c r="D13" s="278"/>
      <c r="E13" s="278"/>
      <c r="F13" s="16"/>
      <c r="G13" s="275"/>
      <c r="H13" s="275"/>
      <c r="I13" s="275"/>
      <c r="J13" s="275"/>
      <c r="K13" s="275"/>
      <c r="L13" s="275"/>
      <c r="M13" s="275"/>
    </row>
    <row r="14" spans="1:14" ht="16.899999999999999" customHeight="1" x14ac:dyDescent="0.2">
      <c r="A14" s="261" t="s">
        <v>14</v>
      </c>
      <c r="B14" s="262"/>
      <c r="C14" s="262"/>
      <c r="D14" s="262"/>
      <c r="E14" s="262"/>
      <c r="F14" s="262"/>
      <c r="G14" s="262"/>
      <c r="H14" s="262"/>
      <c r="I14" s="262"/>
      <c r="J14" s="262"/>
      <c r="K14" s="262"/>
      <c r="L14" s="262"/>
      <c r="M14" s="263"/>
    </row>
    <row r="15" spans="1:14" ht="16.899999999999999" customHeight="1" x14ac:dyDescent="0.2">
      <c r="A15" s="264" t="s">
        <v>15</v>
      </c>
      <c r="B15" s="265"/>
      <c r="C15" s="265"/>
      <c r="D15" s="265"/>
      <c r="E15" s="265"/>
      <c r="F15" s="265"/>
      <c r="G15" s="265"/>
      <c r="H15" s="265"/>
      <c r="I15" s="265"/>
      <c r="J15" s="265"/>
      <c r="K15" s="265"/>
      <c r="L15" s="265"/>
      <c r="M15" s="266"/>
    </row>
    <row r="16" spans="1:14" x14ac:dyDescent="0.2">
      <c r="A16" s="7" t="s">
        <v>13</v>
      </c>
      <c r="B16" s="8"/>
      <c r="C16" s="9" t="s">
        <v>9</v>
      </c>
      <c r="D16" s="9"/>
      <c r="E16" s="10"/>
      <c r="F16" s="9"/>
      <c r="G16" s="27" t="s">
        <v>95</v>
      </c>
      <c r="H16" s="37"/>
      <c r="I16" s="27" t="s">
        <v>97</v>
      </c>
      <c r="J16" s="27"/>
      <c r="K16" s="27"/>
      <c r="L16" s="27"/>
      <c r="M16" s="28"/>
    </row>
    <row r="17" spans="1:21" ht="16.7" customHeight="1" x14ac:dyDescent="0.2">
      <c r="A17" s="35" t="str">
        <f>B4</f>
        <v>Last, first degree</v>
      </c>
      <c r="B17" s="3"/>
      <c r="C17" s="267" t="s">
        <v>8</v>
      </c>
      <c r="D17" s="267"/>
      <c r="E17" s="267"/>
      <c r="F17" s="11"/>
      <c r="G17" s="21" t="s">
        <v>96</v>
      </c>
      <c r="H17" s="18"/>
      <c r="I17" s="267" t="s">
        <v>127</v>
      </c>
      <c r="J17" s="267"/>
      <c r="K17" s="267"/>
      <c r="L17" s="267"/>
      <c r="M17" s="267"/>
      <c r="O17" s="162" t="s">
        <v>74</v>
      </c>
      <c r="P17" s="163"/>
      <c r="Q17" s="163"/>
      <c r="R17" s="163"/>
      <c r="S17" s="163"/>
      <c r="T17" s="164"/>
    </row>
    <row r="18" spans="1:21" ht="16.7" customHeight="1" x14ac:dyDescent="0.2">
      <c r="A18" s="36"/>
      <c r="B18" s="3"/>
      <c r="C18" s="252"/>
      <c r="D18" s="252"/>
      <c r="E18" s="252"/>
      <c r="F18" s="11"/>
      <c r="G18" s="20"/>
      <c r="H18" s="24"/>
      <c r="I18" s="252"/>
      <c r="J18" s="252"/>
      <c r="K18" s="252"/>
      <c r="L18" s="252"/>
      <c r="M18" s="252"/>
      <c r="O18" s="157" t="s">
        <v>72</v>
      </c>
      <c r="T18" s="158"/>
    </row>
    <row r="19" spans="1:21" ht="16.7" customHeight="1" x14ac:dyDescent="0.2">
      <c r="A19" s="36"/>
      <c r="B19" s="3"/>
      <c r="C19" s="252"/>
      <c r="D19" s="252"/>
      <c r="E19" s="252"/>
      <c r="F19" s="11"/>
      <c r="G19" s="20"/>
      <c r="H19" s="24"/>
      <c r="I19" s="252"/>
      <c r="J19" s="252"/>
      <c r="K19" s="252"/>
      <c r="L19" s="252"/>
      <c r="M19" s="252"/>
      <c r="O19" s="157" t="s">
        <v>94</v>
      </c>
      <c r="T19" s="158"/>
    </row>
    <row r="20" spans="1:21" ht="16.7" customHeight="1" x14ac:dyDescent="0.2">
      <c r="A20" s="36"/>
      <c r="B20" s="3"/>
      <c r="C20" s="252"/>
      <c r="D20" s="252"/>
      <c r="E20" s="252"/>
      <c r="F20" s="11"/>
      <c r="G20" s="20"/>
      <c r="H20" s="18"/>
      <c r="I20" s="252"/>
      <c r="J20" s="252"/>
      <c r="K20" s="252"/>
      <c r="L20" s="252"/>
      <c r="M20" s="252"/>
      <c r="O20" s="157" t="s">
        <v>131</v>
      </c>
      <c r="T20" s="158"/>
    </row>
    <row r="21" spans="1:21" ht="16.7" customHeight="1" x14ac:dyDescent="0.2">
      <c r="A21" s="36"/>
      <c r="B21" s="3"/>
      <c r="C21" s="252"/>
      <c r="D21" s="252"/>
      <c r="E21" s="252"/>
      <c r="F21" s="11"/>
      <c r="G21" s="20"/>
      <c r="H21" s="18"/>
      <c r="I21" s="252"/>
      <c r="J21" s="252"/>
      <c r="K21" s="252"/>
      <c r="L21" s="252"/>
      <c r="M21" s="252"/>
      <c r="O21" s="159" t="s">
        <v>73</v>
      </c>
      <c r="P21" s="160"/>
      <c r="Q21" s="160"/>
      <c r="R21" s="160"/>
      <c r="S21" s="160"/>
      <c r="T21" s="161"/>
    </row>
    <row r="22" spans="1:21" ht="16.7" customHeight="1" x14ac:dyDescent="0.2">
      <c r="A22" s="36"/>
      <c r="B22" s="3"/>
      <c r="C22" s="252"/>
      <c r="D22" s="252"/>
      <c r="E22" s="252"/>
      <c r="F22" s="11"/>
      <c r="G22" s="20"/>
      <c r="H22" s="18"/>
      <c r="I22" s="252"/>
      <c r="J22" s="252"/>
      <c r="K22" s="252"/>
      <c r="L22" s="252"/>
      <c r="M22" s="252"/>
    </row>
    <row r="23" spans="1:21" ht="16.7" customHeight="1" x14ac:dyDescent="0.2">
      <c r="A23" s="36"/>
      <c r="B23" s="3"/>
      <c r="C23" s="252"/>
      <c r="D23" s="252"/>
      <c r="E23" s="252"/>
      <c r="F23" s="11"/>
      <c r="G23" s="20"/>
      <c r="H23" s="18"/>
      <c r="I23" s="252"/>
      <c r="J23" s="252"/>
      <c r="K23" s="252"/>
      <c r="L23" s="252"/>
      <c r="M23" s="252"/>
    </row>
    <row r="24" spans="1:21" ht="16.7" customHeight="1" x14ac:dyDescent="0.2">
      <c r="A24" s="36"/>
      <c r="B24" s="3"/>
      <c r="C24" s="252"/>
      <c r="D24" s="252"/>
      <c r="E24" s="252"/>
      <c r="F24" s="11"/>
      <c r="G24" s="20"/>
      <c r="H24" s="18"/>
      <c r="I24" s="252"/>
      <c r="J24" s="252"/>
      <c r="K24" s="252"/>
      <c r="L24" s="252"/>
      <c r="M24" s="252"/>
    </row>
    <row r="25" spans="1:21" ht="16.7" customHeight="1" x14ac:dyDescent="0.2">
      <c r="A25" s="36"/>
      <c r="B25" s="3"/>
      <c r="C25" s="252"/>
      <c r="D25" s="252"/>
      <c r="E25" s="252"/>
      <c r="F25" s="11"/>
      <c r="G25" s="20"/>
      <c r="H25" s="18"/>
      <c r="I25" s="252"/>
      <c r="J25" s="252"/>
      <c r="K25" s="252"/>
      <c r="L25" s="252"/>
      <c r="M25" s="252"/>
    </row>
    <row r="26" spans="1:21" ht="16.7" customHeight="1" x14ac:dyDescent="0.2">
      <c r="A26" s="36"/>
      <c r="B26" s="3"/>
      <c r="C26" s="252"/>
      <c r="D26" s="252"/>
      <c r="E26" s="252"/>
      <c r="F26" s="11"/>
      <c r="G26" s="20"/>
      <c r="H26" s="18"/>
      <c r="I26" s="252"/>
      <c r="J26" s="252"/>
      <c r="K26" s="252"/>
      <c r="L26" s="252"/>
      <c r="M26" s="252"/>
    </row>
    <row r="27" spans="1:21" ht="16.7" hidden="1" customHeight="1" outlineLevel="1" x14ac:dyDescent="0.2">
      <c r="A27" s="36"/>
      <c r="B27" s="3"/>
      <c r="C27" s="252"/>
      <c r="D27" s="252"/>
      <c r="E27" s="252"/>
      <c r="F27" s="11"/>
      <c r="G27" s="20"/>
      <c r="H27" s="18"/>
      <c r="I27" s="252"/>
      <c r="J27" s="252"/>
      <c r="K27" s="252"/>
      <c r="L27" s="252"/>
      <c r="M27" s="252"/>
    </row>
    <row r="28" spans="1:21" ht="16.7" hidden="1" customHeight="1" outlineLevel="1" x14ac:dyDescent="0.2">
      <c r="A28" s="36"/>
      <c r="B28" s="25"/>
      <c r="C28" s="252"/>
      <c r="D28" s="252"/>
      <c r="E28" s="252"/>
      <c r="F28" s="11"/>
      <c r="G28" s="20"/>
      <c r="H28" s="18"/>
      <c r="I28" s="252"/>
      <c r="J28" s="252"/>
      <c r="K28" s="252"/>
      <c r="L28" s="252"/>
      <c r="M28" s="252"/>
    </row>
    <row r="29" spans="1:21" ht="16.7" hidden="1" customHeight="1" outlineLevel="1" x14ac:dyDescent="0.2">
      <c r="A29" s="36"/>
      <c r="B29" s="25"/>
      <c r="C29" s="252"/>
      <c r="D29" s="252"/>
      <c r="E29" s="252"/>
      <c r="F29" s="11"/>
      <c r="G29" s="20"/>
      <c r="H29" s="18"/>
      <c r="I29" s="252"/>
      <c r="J29" s="252"/>
      <c r="K29" s="252"/>
      <c r="L29" s="252"/>
      <c r="M29" s="252"/>
    </row>
    <row r="30" spans="1:21" ht="16.7" hidden="1" customHeight="1" outlineLevel="1" x14ac:dyDescent="0.2">
      <c r="A30" s="36"/>
      <c r="B30" s="25"/>
      <c r="C30" s="252"/>
      <c r="D30" s="252"/>
      <c r="E30" s="252"/>
      <c r="F30" s="11"/>
      <c r="G30" s="20"/>
      <c r="H30" s="18"/>
      <c r="I30" s="252"/>
      <c r="J30" s="252"/>
      <c r="K30" s="252"/>
      <c r="L30" s="252"/>
      <c r="M30" s="252"/>
    </row>
    <row r="31" spans="1:21" ht="16.7" hidden="1" customHeight="1" outlineLevel="1" x14ac:dyDescent="0.2">
      <c r="A31" s="36"/>
      <c r="B31" s="3"/>
      <c r="C31" s="252"/>
      <c r="D31" s="252"/>
      <c r="E31" s="252"/>
      <c r="F31" s="11"/>
      <c r="G31" s="20"/>
      <c r="H31" s="18"/>
      <c r="I31" s="252"/>
      <c r="J31" s="252"/>
      <c r="K31" s="252"/>
      <c r="L31" s="252"/>
      <c r="M31" s="252"/>
    </row>
    <row r="32" spans="1:21" ht="12" customHeight="1" collapsed="1" x14ac:dyDescent="0.2">
      <c r="A32" s="277"/>
      <c r="B32" s="277"/>
      <c r="C32" s="277"/>
      <c r="D32" s="4"/>
      <c r="E32" s="4"/>
      <c r="K32" s="19"/>
      <c r="O32" s="165" t="s">
        <v>71</v>
      </c>
      <c r="P32" s="166"/>
      <c r="Q32" s="166"/>
      <c r="R32" s="166"/>
      <c r="S32" s="166"/>
      <c r="T32" s="166"/>
      <c r="U32" s="167"/>
    </row>
    <row r="33" spans="1:21" ht="16.7" customHeight="1" x14ac:dyDescent="0.2">
      <c r="A33" s="261" t="s">
        <v>2</v>
      </c>
      <c r="B33" s="262"/>
      <c r="C33" s="262"/>
      <c r="D33" s="262"/>
      <c r="E33" s="262"/>
      <c r="F33" s="262"/>
      <c r="G33" s="262"/>
      <c r="H33" s="262"/>
      <c r="I33" s="262"/>
      <c r="J33" s="262"/>
      <c r="K33" s="262"/>
      <c r="L33" s="262"/>
      <c r="M33" s="263"/>
    </row>
    <row r="34" spans="1:21" ht="4.1500000000000004" customHeight="1" x14ac:dyDescent="0.2">
      <c r="C34" s="4"/>
    </row>
    <row r="35" spans="1:21" ht="11.45" customHeight="1" x14ac:dyDescent="0.2">
      <c r="A35" s="6" t="s">
        <v>0</v>
      </c>
      <c r="C35" s="29" t="s">
        <v>1</v>
      </c>
      <c r="E35" s="270" t="s">
        <v>3</v>
      </c>
      <c r="F35" s="270"/>
      <c r="G35" s="270"/>
      <c r="H35" s="270"/>
      <c r="I35" s="270"/>
      <c r="K35" s="270" t="s">
        <v>4</v>
      </c>
      <c r="L35" s="271"/>
      <c r="M35" s="271"/>
      <c r="N35" s="57"/>
    </row>
    <row r="36" spans="1:21" ht="12" customHeight="1" x14ac:dyDescent="0.2">
      <c r="A36" s="31"/>
      <c r="C36" s="30" t="s">
        <v>5</v>
      </c>
      <c r="E36" s="268" t="s">
        <v>6</v>
      </c>
      <c r="F36" s="268"/>
      <c r="G36" s="268"/>
      <c r="H36" s="268"/>
      <c r="I36" s="268"/>
      <c r="K36" s="268" t="s">
        <v>7</v>
      </c>
      <c r="L36" s="268"/>
      <c r="M36" s="268"/>
    </row>
    <row r="37" spans="1:21" ht="12" customHeight="1" x14ac:dyDescent="0.2">
      <c r="A37" s="32"/>
      <c r="C37" s="30"/>
      <c r="E37" s="268"/>
      <c r="F37" s="268"/>
      <c r="G37" s="268"/>
      <c r="H37" s="268"/>
      <c r="I37" s="268"/>
      <c r="K37" s="268"/>
      <c r="L37" s="268"/>
      <c r="M37" s="268"/>
    </row>
    <row r="38" spans="1:21" ht="12" customHeight="1" x14ac:dyDescent="0.2">
      <c r="A38" s="32"/>
      <c r="C38" s="30"/>
      <c r="E38" s="268"/>
      <c r="F38" s="268"/>
      <c r="G38" s="268"/>
      <c r="H38" s="268"/>
      <c r="I38" s="268"/>
      <c r="K38" s="268"/>
      <c r="L38" s="268"/>
      <c r="M38" s="268"/>
    </row>
    <row r="39" spans="1:21" ht="12" customHeight="1" x14ac:dyDescent="0.2">
      <c r="A39" s="32"/>
      <c r="C39" s="30"/>
      <c r="E39" s="268"/>
      <c r="F39" s="268"/>
      <c r="G39" s="268"/>
      <c r="H39" s="268"/>
      <c r="I39" s="268"/>
      <c r="K39" s="268"/>
      <c r="L39" s="268"/>
      <c r="M39" s="268"/>
    </row>
    <row r="40" spans="1:21" ht="12" customHeight="1" x14ac:dyDescent="0.2">
      <c r="A40" s="32"/>
      <c r="C40" s="30"/>
      <c r="E40" s="268"/>
      <c r="F40" s="268"/>
      <c r="G40" s="268"/>
      <c r="H40" s="268"/>
      <c r="I40" s="268"/>
      <c r="K40" s="268"/>
      <c r="L40" s="268"/>
      <c r="M40" s="268"/>
      <c r="O40" s="89"/>
    </row>
    <row r="41" spans="1:21" ht="12" hidden="1" customHeight="1" outlineLevel="1" x14ac:dyDescent="0.2">
      <c r="A41" s="32"/>
      <c r="C41" s="30"/>
      <c r="E41" s="268"/>
      <c r="F41" s="268"/>
      <c r="G41" s="268"/>
      <c r="H41" s="268"/>
      <c r="I41" s="268"/>
      <c r="K41" s="268"/>
      <c r="L41" s="268"/>
      <c r="M41" s="268"/>
    </row>
    <row r="42" spans="1:21" ht="12" hidden="1" customHeight="1" outlineLevel="1" x14ac:dyDescent="0.2">
      <c r="A42" s="32"/>
      <c r="B42" s="17"/>
      <c r="C42" s="30"/>
      <c r="E42" s="268"/>
      <c r="F42" s="268"/>
      <c r="G42" s="268"/>
      <c r="H42" s="268"/>
      <c r="I42" s="268"/>
      <c r="K42" s="268"/>
      <c r="L42" s="268"/>
      <c r="M42" s="268"/>
    </row>
    <row r="43" spans="1:21" ht="12" hidden="1" customHeight="1" outlineLevel="1" x14ac:dyDescent="0.2">
      <c r="A43" s="32"/>
      <c r="B43" s="17"/>
      <c r="C43" s="30"/>
      <c r="E43" s="268"/>
      <c r="F43" s="268"/>
      <c r="G43" s="268"/>
      <c r="H43" s="268"/>
      <c r="I43" s="268"/>
      <c r="K43" s="268"/>
      <c r="L43" s="268"/>
      <c r="M43" s="268"/>
    </row>
    <row r="44" spans="1:21" ht="12" hidden="1" customHeight="1" outlineLevel="1" x14ac:dyDescent="0.2">
      <c r="A44" s="32"/>
      <c r="B44" s="17"/>
      <c r="C44" s="30"/>
      <c r="E44" s="268"/>
      <c r="F44" s="268"/>
      <c r="G44" s="268"/>
      <c r="H44" s="268"/>
      <c r="I44" s="268"/>
      <c r="K44" s="268"/>
      <c r="L44" s="268"/>
      <c r="M44" s="268"/>
    </row>
    <row r="45" spans="1:21" ht="12" hidden="1" customHeight="1" outlineLevel="1" x14ac:dyDescent="0.2">
      <c r="A45" s="32"/>
      <c r="B45" s="26"/>
      <c r="C45" s="30"/>
      <c r="E45" s="268"/>
      <c r="F45" s="268"/>
      <c r="G45" s="268"/>
      <c r="H45" s="268"/>
      <c r="I45" s="268"/>
      <c r="K45" s="268"/>
      <c r="L45" s="268"/>
      <c r="M45" s="268"/>
    </row>
    <row r="46" spans="1:21" ht="19.149999999999999" customHeight="1" collapsed="1" x14ac:dyDescent="0.2">
      <c r="A46" s="22"/>
      <c r="C46" s="23"/>
      <c r="E46" s="269"/>
      <c r="F46" s="269"/>
      <c r="G46" s="269"/>
      <c r="H46" s="269"/>
      <c r="I46" s="269"/>
      <c r="K46" s="268"/>
      <c r="L46" s="268"/>
      <c r="M46" s="268"/>
      <c r="O46" s="165" t="s">
        <v>54</v>
      </c>
      <c r="P46" s="166"/>
      <c r="Q46" s="166"/>
      <c r="R46" s="166"/>
      <c r="S46" s="166"/>
      <c r="T46" s="166"/>
      <c r="U46" s="167"/>
    </row>
    <row r="47" spans="1:21" ht="16.7" customHeight="1" x14ac:dyDescent="0.2">
      <c r="A47" s="261" t="s">
        <v>33</v>
      </c>
      <c r="B47" s="262"/>
      <c r="C47" s="262"/>
      <c r="D47" s="262"/>
      <c r="E47" s="262"/>
      <c r="F47" s="262"/>
      <c r="G47" s="262"/>
      <c r="H47" s="262"/>
      <c r="I47" s="262"/>
      <c r="J47" s="262"/>
      <c r="K47" s="262"/>
      <c r="L47" s="262"/>
      <c r="M47" s="263"/>
    </row>
    <row r="48" spans="1:21" ht="12" customHeight="1" x14ac:dyDescent="0.2">
      <c r="A48" s="32"/>
      <c r="B48" s="26"/>
      <c r="C48" s="30"/>
      <c r="E48" s="268" t="s">
        <v>32</v>
      </c>
      <c r="F48" s="268"/>
      <c r="G48" s="268"/>
      <c r="H48" s="268"/>
      <c r="I48" s="268"/>
      <c r="K48" s="268" t="s">
        <v>7</v>
      </c>
      <c r="L48" s="268"/>
      <c r="M48" s="268"/>
      <c r="O48" s="2"/>
    </row>
    <row r="49" spans="1:13" ht="12" customHeight="1" x14ac:dyDescent="0.2">
      <c r="A49" s="32"/>
      <c r="B49" s="26"/>
      <c r="C49" s="30"/>
      <c r="E49" s="268"/>
      <c r="F49" s="268"/>
      <c r="G49" s="268"/>
      <c r="H49" s="268"/>
      <c r="I49" s="268"/>
      <c r="K49" s="268"/>
      <c r="L49" s="268"/>
      <c r="M49" s="268"/>
    </row>
    <row r="50" spans="1:13" ht="12" customHeight="1" x14ac:dyDescent="0.2">
      <c r="A50" s="32"/>
      <c r="B50" s="26"/>
      <c r="C50" s="30"/>
      <c r="E50" s="268"/>
      <c r="F50" s="268"/>
      <c r="G50" s="268"/>
      <c r="H50" s="268"/>
      <c r="I50" s="268"/>
      <c r="K50" s="268"/>
      <c r="L50" s="268"/>
      <c r="M50" s="268"/>
    </row>
    <row r="51" spans="1:13" ht="12" customHeight="1" x14ac:dyDescent="0.2">
      <c r="A51" s="32"/>
      <c r="B51" s="26"/>
      <c r="C51" s="30"/>
      <c r="E51" s="268"/>
      <c r="F51" s="268"/>
      <c r="G51" s="268"/>
      <c r="H51" s="268"/>
      <c r="I51" s="268"/>
      <c r="K51" s="268"/>
      <c r="L51" s="268"/>
      <c r="M51" s="268"/>
    </row>
    <row r="52" spans="1:13" ht="12" customHeight="1" x14ac:dyDescent="0.2">
      <c r="A52" s="32"/>
      <c r="B52" s="26"/>
      <c r="C52" s="30"/>
      <c r="E52" s="268"/>
      <c r="F52" s="268"/>
      <c r="G52" s="268"/>
      <c r="H52" s="268"/>
      <c r="I52" s="268"/>
      <c r="K52" s="268"/>
      <c r="L52" s="268"/>
      <c r="M52" s="268"/>
    </row>
    <row r="53" spans="1:13" ht="12" customHeight="1" x14ac:dyDescent="0.2">
      <c r="A53" s="33"/>
      <c r="B53" s="26"/>
      <c r="C53" s="34"/>
      <c r="E53" s="34"/>
      <c r="F53" s="34"/>
      <c r="G53" s="34"/>
      <c r="H53" s="34"/>
      <c r="I53" s="34"/>
      <c r="K53" s="34"/>
      <c r="L53" s="34"/>
      <c r="M53" s="34"/>
    </row>
  </sheetData>
  <sortState xmlns:xlrd2="http://schemas.microsoft.com/office/spreadsheetml/2017/richdata2" ref="A14:A20">
    <sortCondition ref="A14"/>
  </sortState>
  <customSheetViews>
    <customSheetView guid="{F791A3EF-33FD-4C6E-A658-C4E6B9F8869A}" showGridLines="0" showRuler="0">
      <selection activeCell="K6" sqref="K6"/>
      <pageMargins left="0.35" right="0.35" top="0.45" bottom="0.25" header="0.5" footer="0.5"/>
      <printOptions horizontalCentered="1"/>
      <pageSetup orientation="portrait" r:id="rId1"/>
      <headerFooter alignWithMargins="0"/>
    </customSheetView>
    <customSheetView guid="{46E9F641-5708-41AB-A0A3-51C408AE5866}" showGridLines="0" showRuler="0">
      <selection activeCell="M62" sqref="M62"/>
      <pageMargins left="0.35" right="0.35" top="0.45" bottom="0.25" header="0.5" footer="0.5"/>
      <printOptions horizontalCentered="1"/>
      <pageSetup orientation="portrait" r:id="rId2"/>
      <headerFooter alignWithMargins="0"/>
    </customSheetView>
    <customSheetView guid="{1F1ED3CB-D4AA-4122-A436-1CD0CB102093}" showGridLines="0" showRuler="0">
      <selection activeCell="M62" sqref="M62"/>
      <pageMargins left="0.35" right="0.35" top="0.45" bottom="0.25" header="0.5" footer="0.5"/>
      <printOptions horizontalCentered="1"/>
      <pageSetup orientation="portrait" r:id="rId3"/>
      <headerFooter alignWithMargins="0"/>
    </customSheetView>
    <customSheetView guid="{46444605-A2C8-4200-8525-6A704AA3866A}" showGridLines="0" showRuler="0">
      <selection activeCell="M62" sqref="M62"/>
      <pageMargins left="0.35" right="0.35" top="0.45" bottom="0.25" header="0.5" footer="0.5"/>
      <printOptions horizontalCentered="1"/>
      <pageSetup orientation="portrait" r:id="rId4"/>
      <headerFooter alignWithMargins="0"/>
    </customSheetView>
    <customSheetView guid="{A125BC2E-BF0D-4017-8436-DB77C9F6F288}" showGridLines="0" showRuler="0">
      <selection activeCell="M62" sqref="M62"/>
      <pageMargins left="0.35" right="0.35" top="0.45" bottom="0.25" header="0.5" footer="0.5"/>
      <printOptions horizontalCentered="1"/>
      <pageSetup orientation="portrait" r:id="rId5"/>
      <headerFooter alignWithMargins="0"/>
    </customSheetView>
    <customSheetView guid="{2C426C8B-9830-47A7-B62D-12A721429F1F}" showGridLines="0" showRuler="0">
      <selection activeCell="M62" sqref="M62"/>
      <pageMargins left="0.35" right="0.35" top="0.45" bottom="0.25" header="0.5" footer="0.5"/>
      <printOptions horizontalCentered="1"/>
      <pageSetup orientation="portrait" r:id="rId6"/>
      <headerFooter alignWithMargins="0"/>
    </customSheetView>
  </customSheetViews>
  <mergeCells count="88">
    <mergeCell ref="E8:G8"/>
    <mergeCell ref="B8:D8"/>
    <mergeCell ref="A33:M33"/>
    <mergeCell ref="G13:M13"/>
    <mergeCell ref="A1:M1"/>
    <mergeCell ref="A32:C32"/>
    <mergeCell ref="B3:C3"/>
    <mergeCell ref="B13:E13"/>
    <mergeCell ref="B9:M9"/>
    <mergeCell ref="L4:M4"/>
    <mergeCell ref="L5:M5"/>
    <mergeCell ref="B11:M11"/>
    <mergeCell ref="B12:M12"/>
    <mergeCell ref="B10:M10"/>
    <mergeCell ref="I28:M28"/>
    <mergeCell ref="C17:E17"/>
    <mergeCell ref="C18:E18"/>
    <mergeCell ref="C19:E19"/>
    <mergeCell ref="E35:I35"/>
    <mergeCell ref="E36:I36"/>
    <mergeCell ref="E37:I37"/>
    <mergeCell ref="C20:E20"/>
    <mergeCell ref="C21:E21"/>
    <mergeCell ref="C22:E22"/>
    <mergeCell ref="C23:E23"/>
    <mergeCell ref="C24:E24"/>
    <mergeCell ref="C25:E25"/>
    <mergeCell ref="C26:E26"/>
    <mergeCell ref="C27:E27"/>
    <mergeCell ref="C28:E28"/>
    <mergeCell ref="I23:M23"/>
    <mergeCell ref="I24:M24"/>
    <mergeCell ref="E38:I38"/>
    <mergeCell ref="E39:I39"/>
    <mergeCell ref="E40:I40"/>
    <mergeCell ref="E41:I41"/>
    <mergeCell ref="E42:I42"/>
    <mergeCell ref="E43:I43"/>
    <mergeCell ref="E44:I44"/>
    <mergeCell ref="K40:M40"/>
    <mergeCell ref="K41:M41"/>
    <mergeCell ref="K42:M42"/>
    <mergeCell ref="K43:M43"/>
    <mergeCell ref="K44:M44"/>
    <mergeCell ref="K36:M36"/>
    <mergeCell ref="K37:M37"/>
    <mergeCell ref="K38:M38"/>
    <mergeCell ref="K39:M39"/>
    <mergeCell ref="K35:M35"/>
    <mergeCell ref="E51:I51"/>
    <mergeCell ref="K51:M51"/>
    <mergeCell ref="E52:I52"/>
    <mergeCell ref="K52:M52"/>
    <mergeCell ref="E46:I46"/>
    <mergeCell ref="K46:M46"/>
    <mergeCell ref="E45:I45"/>
    <mergeCell ref="K45:M45"/>
    <mergeCell ref="E48:I48"/>
    <mergeCell ref="E49:I49"/>
    <mergeCell ref="E50:I50"/>
    <mergeCell ref="K50:M50"/>
    <mergeCell ref="K48:M48"/>
    <mergeCell ref="K49:M49"/>
    <mergeCell ref="A47:M47"/>
    <mergeCell ref="I25:M25"/>
    <mergeCell ref="I26:M26"/>
    <mergeCell ref="I27:M27"/>
    <mergeCell ref="I18:M18"/>
    <mergeCell ref="I19:M19"/>
    <mergeCell ref="I20:M20"/>
    <mergeCell ref="I21:M21"/>
    <mergeCell ref="I22:M22"/>
    <mergeCell ref="L2:M2"/>
    <mergeCell ref="B2:G2"/>
    <mergeCell ref="I29:M29"/>
    <mergeCell ref="I30:M30"/>
    <mergeCell ref="I31:M31"/>
    <mergeCell ref="B4:G4"/>
    <mergeCell ref="B6:G6"/>
    <mergeCell ref="B7:G7"/>
    <mergeCell ref="L6:M6"/>
    <mergeCell ref="B5:G5"/>
    <mergeCell ref="A14:M14"/>
    <mergeCell ref="A15:M15"/>
    <mergeCell ref="C29:E29"/>
    <mergeCell ref="C30:E30"/>
    <mergeCell ref="C31:E31"/>
    <mergeCell ref="I17:M17"/>
  </mergeCells>
  <phoneticPr fontId="1" type="noConversion"/>
  <dataValidations count="6">
    <dataValidation type="list" allowBlank="1" showInputMessage="1" showErrorMessage="1" sqref="B2" xr:uid="{00000000-0002-0000-0000-000000000000}">
      <formula1>"Grant, Subaward, SA/Teaching, Contract, Industry Agreement,Other"</formula1>
    </dataValidation>
    <dataValidation type="list" allowBlank="1" showInputMessage="1" showErrorMessage="1" sqref="C17:E31" xr:uid="{00000000-0002-0000-0000-000001000000}">
      <formula1>"PD/PI (contact), PD/PI, Subaward PI/Co-Invest, Co-Invest, Consultant (Key), Mentor/Advisor, Trainee/Fellow, OSC"</formula1>
    </dataValidation>
    <dataValidation type="list" allowBlank="1" showInputMessage="1" showErrorMessage="1" sqref="B3:C3" xr:uid="{00000000-0002-0000-0000-000002000000}">
      <formula1>"New, Resubmission, Renewal, Revision, Noncompeting"</formula1>
    </dataValidation>
    <dataValidation type="list" allowBlank="1" showInputMessage="1" showErrorMessage="1" sqref="G17:G31" xr:uid="{00000000-0002-0000-0000-000003000000}">
      <formula1>"Yes,No"</formula1>
    </dataValidation>
    <dataValidation allowBlank="1" showInputMessage="1" showErrorMessage="1" prompt="This is the grant deadline" sqref="L5:M5" xr:uid="{F9008DB2-F591-4DF1-BDA9-05ECF93181AE}"/>
    <dataValidation allowBlank="1" showInputMessage="1" showErrorMessage="1" prompt="Input date due to prime if a subaward" sqref="L4:M4" xr:uid="{6602497F-1363-447C-907B-23AB4C6087BE}"/>
  </dataValidations>
  <hyperlinks>
    <hyperlink ref="A15" r:id="rId7" xr:uid="{00000000-0004-0000-0000-000000000000}"/>
  </hyperlinks>
  <printOptions horizontalCentered="1"/>
  <pageMargins left="0.35" right="0.35" top="0.45" bottom="0.25" header="0.5" footer="0.5"/>
  <pageSetup orientation="portrait" blackAndWhite="1" r:id="rId8"/>
  <headerFooter alignWithMargins="0"/>
  <drawing r:id="rId9"/>
  <legacyDrawing r:id="rId10"/>
  <controls>
    <mc:AlternateContent xmlns:mc="http://schemas.openxmlformats.org/markup-compatibility/2006">
      <mc:Choice Requires="x14">
        <control shapeId="4103" r:id="rId11" name="CheckBox2">
          <controlPr defaultSize="0" autoLine="0" r:id="rId12">
            <anchor moveWithCells="1">
              <from>
                <xdr:col>12</xdr:col>
                <xdr:colOff>161925</xdr:colOff>
                <xdr:row>6</xdr:row>
                <xdr:rowOff>28575</xdr:rowOff>
              </from>
              <to>
                <xdr:col>12</xdr:col>
                <xdr:colOff>295275</xdr:colOff>
                <xdr:row>6</xdr:row>
                <xdr:rowOff>161925</xdr:rowOff>
              </to>
            </anchor>
          </controlPr>
        </control>
      </mc:Choice>
      <mc:Fallback>
        <control shapeId="4103" r:id="rId11" name="CheckBox2"/>
      </mc:Fallback>
    </mc:AlternateContent>
    <mc:AlternateContent xmlns:mc="http://schemas.openxmlformats.org/markup-compatibility/2006">
      <mc:Choice Requires="x14">
        <control shapeId="4101" r:id="rId13" name="CheckBox1">
          <controlPr defaultSize="0" autoLine="0" r:id="rId14">
            <anchor moveWithCells="1">
              <from>
                <xdr:col>12</xdr:col>
                <xdr:colOff>152400</xdr:colOff>
                <xdr:row>5</xdr:row>
                <xdr:rowOff>19050</xdr:rowOff>
              </from>
              <to>
                <xdr:col>12</xdr:col>
                <xdr:colOff>295275</xdr:colOff>
                <xdr:row>5</xdr:row>
                <xdr:rowOff>171450</xdr:rowOff>
              </to>
            </anchor>
          </controlPr>
        </control>
      </mc:Choice>
      <mc:Fallback>
        <control shapeId="4101" r:id="rId13" name="CheckBox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6F2BF-3DBE-4DD7-BB5B-C542CD119893}">
  <dimension ref="B1:W136"/>
  <sheetViews>
    <sheetView tabSelected="1" topLeftCell="A85" zoomScale="115" zoomScaleNormal="115" workbookViewId="0">
      <selection activeCell="O96" sqref="O96"/>
    </sheetView>
  </sheetViews>
  <sheetFormatPr defaultRowHeight="14.25" outlineLevelRow="1" x14ac:dyDescent="0.2"/>
  <cols>
    <col min="1" max="1" width="0.875" customWidth="1"/>
    <col min="2" max="2" width="7.75" customWidth="1"/>
    <col min="3" max="3" width="20.75" customWidth="1"/>
    <col min="4" max="4" width="7.375" customWidth="1"/>
    <col min="5" max="5" width="6.125" customWidth="1"/>
    <col min="6" max="6" width="6.375" customWidth="1"/>
    <col min="7" max="7" width="6.25" customWidth="1"/>
    <col min="8" max="8" width="7.25" customWidth="1"/>
    <col min="9" max="9" width="6.75" customWidth="1"/>
    <col min="10" max="10" width="7.125" customWidth="1"/>
    <col min="11" max="12" width="6.75" style="222" customWidth="1"/>
    <col min="13" max="13" width="3.75" style="52" customWidth="1"/>
    <col min="14" max="20" width="9" customWidth="1"/>
  </cols>
  <sheetData>
    <row r="1" spans="2:23" ht="18" x14ac:dyDescent="0.25">
      <c r="B1" s="51" t="s">
        <v>16</v>
      </c>
      <c r="C1" s="51"/>
      <c r="D1" s="48"/>
      <c r="E1" s="48"/>
      <c r="F1" s="48"/>
      <c r="G1" s="48"/>
      <c r="H1" s="48"/>
      <c r="I1" s="48"/>
      <c r="J1" s="48"/>
      <c r="K1" s="219"/>
      <c r="L1" s="219"/>
      <c r="M1" s="118"/>
      <c r="N1" s="320" t="s">
        <v>64</v>
      </c>
      <c r="O1" s="321"/>
      <c r="P1" s="321"/>
      <c r="Q1" s="321"/>
      <c r="R1" s="321"/>
      <c r="S1" s="322"/>
      <c r="T1" s="48"/>
    </row>
    <row r="2" spans="2:23" ht="7.15" customHeight="1" thickBot="1" x14ac:dyDescent="0.3">
      <c r="B2" s="51"/>
      <c r="C2" s="51"/>
      <c r="D2" s="48"/>
      <c r="E2" s="48"/>
      <c r="F2" s="48"/>
      <c r="G2" s="48"/>
      <c r="H2" s="48"/>
      <c r="I2" s="48"/>
      <c r="J2" s="48"/>
      <c r="K2" s="219"/>
      <c r="L2" s="219"/>
      <c r="M2" s="118"/>
      <c r="N2" s="56"/>
      <c r="O2" s="48"/>
      <c r="P2" s="48"/>
      <c r="Q2" s="48"/>
      <c r="R2" s="48"/>
      <c r="S2" s="48"/>
      <c r="T2" s="48"/>
    </row>
    <row r="3" spans="2:23" ht="13.9" customHeight="1" x14ac:dyDescent="0.2">
      <c r="B3" s="414" t="s">
        <v>34</v>
      </c>
      <c r="C3" s="415"/>
      <c r="D3" s="353">
        <f>'App Info &amp; Participants'!B2</f>
        <v>0</v>
      </c>
      <c r="E3" s="354"/>
      <c r="F3" s="355"/>
      <c r="G3" s="355"/>
      <c r="H3" s="355"/>
      <c r="I3" s="355"/>
      <c r="J3" s="355"/>
      <c r="K3" s="355"/>
      <c r="L3" s="356"/>
      <c r="M3" s="5"/>
      <c r="N3" s="5"/>
      <c r="O3" s="106"/>
      <c r="P3" s="48"/>
      <c r="Q3" s="48"/>
      <c r="R3" s="48"/>
      <c r="S3" s="112"/>
      <c r="T3" s="112"/>
      <c r="U3" s="48"/>
    </row>
    <row r="4" spans="2:23" x14ac:dyDescent="0.2">
      <c r="B4" s="416" t="s">
        <v>35</v>
      </c>
      <c r="C4" s="339"/>
      <c r="D4" s="357">
        <f>'App Info &amp; Participants'!B3</f>
        <v>0</v>
      </c>
      <c r="E4" s="358"/>
      <c r="F4" s="358"/>
      <c r="G4" s="358"/>
      <c r="H4" s="358"/>
      <c r="I4" s="358"/>
      <c r="J4" s="358"/>
      <c r="K4" s="358"/>
      <c r="L4" s="359"/>
      <c r="M4" s="5"/>
      <c r="N4" s="5"/>
      <c r="O4" s="56"/>
      <c r="P4" s="48"/>
      <c r="Q4" s="48"/>
      <c r="R4" s="48"/>
      <c r="S4" s="48"/>
      <c r="T4" s="48"/>
      <c r="U4" s="48"/>
    </row>
    <row r="5" spans="2:23" x14ac:dyDescent="0.2">
      <c r="B5" s="416" t="s">
        <v>36</v>
      </c>
      <c r="C5" s="339"/>
      <c r="D5" s="357" t="str">
        <f>'App Info &amp; Participants'!B4</f>
        <v>Last, first degree</v>
      </c>
      <c r="E5" s="358"/>
      <c r="F5" s="358"/>
      <c r="G5" s="358"/>
      <c r="H5" s="358"/>
      <c r="I5" s="358"/>
      <c r="J5" s="358"/>
      <c r="K5" s="358"/>
      <c r="L5" s="359"/>
      <c r="M5" s="5"/>
      <c r="N5" s="5"/>
      <c r="O5" s="197"/>
      <c r="P5" s="48"/>
      <c r="Q5" s="48"/>
      <c r="R5" s="48"/>
      <c r="S5" s="48"/>
      <c r="T5" s="48"/>
      <c r="U5" s="48"/>
    </row>
    <row r="6" spans="2:23" ht="28.9" customHeight="1" x14ac:dyDescent="0.2">
      <c r="B6" s="416" t="s">
        <v>37</v>
      </c>
      <c r="C6" s="339"/>
      <c r="D6" s="360" t="str">
        <f>'App Info &amp; Participants'!B9</f>
        <v>limited to 200 characters for NIH</v>
      </c>
      <c r="E6" s="361"/>
      <c r="F6" s="361"/>
      <c r="G6" s="361"/>
      <c r="H6" s="361"/>
      <c r="I6" s="361"/>
      <c r="J6" s="361"/>
      <c r="K6" s="361"/>
      <c r="L6" s="362"/>
      <c r="M6" s="49"/>
      <c r="N6" s="49"/>
      <c r="O6" s="49"/>
      <c r="P6" s="49"/>
      <c r="Q6" s="49"/>
      <c r="R6" s="49"/>
      <c r="S6" s="49"/>
      <c r="T6" s="49"/>
      <c r="U6" s="49"/>
    </row>
    <row r="7" spans="2:23" s="2" customFormat="1" ht="15" customHeight="1" x14ac:dyDescent="0.2">
      <c r="B7" s="416" t="s">
        <v>38</v>
      </c>
      <c r="C7" s="339"/>
      <c r="D7" s="357">
        <f>'App Info &amp; Participants'!B10</f>
        <v>0</v>
      </c>
      <c r="E7" s="358"/>
      <c r="F7" s="358"/>
      <c r="G7" s="358"/>
      <c r="H7" s="358"/>
      <c r="I7" s="358"/>
      <c r="J7" s="358"/>
      <c r="K7" s="358"/>
      <c r="L7" s="359"/>
      <c r="M7" s="47"/>
      <c r="N7" s="106"/>
      <c r="O7" s="47"/>
      <c r="P7" s="47"/>
      <c r="Q7" s="47"/>
      <c r="R7" s="47"/>
      <c r="S7" s="47"/>
      <c r="T7" s="47"/>
      <c r="U7" s="47"/>
      <c r="W7" s="19"/>
    </row>
    <row r="8" spans="2:23" s="2" customFormat="1" ht="13.9" customHeight="1" x14ac:dyDescent="0.2">
      <c r="B8" s="416" t="s">
        <v>39</v>
      </c>
      <c r="C8" s="339"/>
      <c r="D8" s="363" t="str">
        <f>'App Info &amp; Participants'!B11</f>
        <v>insert link</v>
      </c>
      <c r="E8" s="358"/>
      <c r="F8" s="358"/>
      <c r="G8" s="358"/>
      <c r="H8" s="358"/>
      <c r="I8" s="358"/>
      <c r="J8" s="358"/>
      <c r="K8" s="358"/>
      <c r="L8" s="359"/>
      <c r="M8" s="50"/>
      <c r="N8" s="50"/>
      <c r="O8" s="49"/>
      <c r="P8" s="49"/>
      <c r="Q8" s="49"/>
      <c r="R8" s="49"/>
      <c r="S8" s="49"/>
      <c r="T8" s="49"/>
      <c r="U8" s="50"/>
      <c r="W8" s="19"/>
    </row>
    <row r="9" spans="2:23" s="2" customFormat="1" ht="30.6" customHeight="1" x14ac:dyDescent="0.2">
      <c r="B9" s="416" t="s">
        <v>40</v>
      </c>
      <c r="C9" s="339"/>
      <c r="D9" s="357">
        <f>'App Info &amp; Participants'!B12</f>
        <v>0</v>
      </c>
      <c r="E9" s="358"/>
      <c r="F9" s="358"/>
      <c r="G9" s="358"/>
      <c r="H9" s="358"/>
      <c r="I9" s="358"/>
      <c r="J9" s="358"/>
      <c r="K9" s="358"/>
      <c r="L9" s="359"/>
      <c r="M9" s="47"/>
      <c r="N9" s="106"/>
      <c r="O9" s="49"/>
      <c r="P9" s="49"/>
      <c r="Q9" s="49"/>
      <c r="R9" s="49"/>
      <c r="S9" s="49"/>
      <c r="T9" s="49"/>
      <c r="U9" s="47"/>
      <c r="W9" s="19"/>
    </row>
    <row r="10" spans="2:23" x14ac:dyDescent="0.2">
      <c r="B10" s="338" t="s">
        <v>17</v>
      </c>
      <c r="C10" s="339"/>
      <c r="D10" s="344">
        <f>'App Info &amp; Participants'!L4</f>
        <v>43501</v>
      </c>
      <c r="E10" s="345"/>
      <c r="F10" s="364"/>
      <c r="G10" s="365"/>
      <c r="H10" s="129" t="s">
        <v>121</v>
      </c>
      <c r="I10" s="128"/>
      <c r="J10" s="128"/>
      <c r="K10" s="220"/>
      <c r="L10" s="221"/>
      <c r="M10" s="48"/>
      <c r="N10" s="52"/>
      <c r="O10" s="49"/>
      <c r="P10" s="49"/>
      <c r="Q10" s="49"/>
      <c r="R10" s="49"/>
      <c r="S10" s="49"/>
      <c r="T10" s="49"/>
      <c r="U10" s="48"/>
    </row>
    <row r="11" spans="2:23" x14ac:dyDescent="0.2">
      <c r="B11" s="338" t="s">
        <v>18</v>
      </c>
      <c r="C11" s="339"/>
      <c r="D11" s="346">
        <f>WORKDAY(D10, -10)</f>
        <v>43487</v>
      </c>
      <c r="E11" s="347"/>
      <c r="F11" s="444"/>
      <c r="G11" s="331"/>
      <c r="H11" s="109" t="s">
        <v>120</v>
      </c>
      <c r="I11" s="113"/>
      <c r="J11" s="114"/>
      <c r="K11" s="323">
        <f>WORKDAY(D11,-10)</f>
        <v>43473</v>
      </c>
      <c r="L11" s="324"/>
      <c r="M11" s="48"/>
      <c r="N11" s="52"/>
      <c r="O11" s="49"/>
      <c r="P11" s="49"/>
      <c r="Q11" s="49"/>
      <c r="R11" s="49"/>
      <c r="S11" s="49"/>
      <c r="T11" s="49"/>
      <c r="U11" s="48"/>
    </row>
    <row r="12" spans="2:23" x14ac:dyDescent="0.2">
      <c r="B12" s="332" t="s">
        <v>19</v>
      </c>
      <c r="C12" s="333"/>
      <c r="D12" s="346">
        <f>WORKDAY(D13,-1)</f>
        <v>43496</v>
      </c>
      <c r="E12" s="347"/>
      <c r="F12" s="373"/>
      <c r="G12" s="310"/>
      <c r="H12" s="109" t="s">
        <v>122</v>
      </c>
      <c r="I12" s="110"/>
      <c r="J12" s="111"/>
      <c r="K12" s="323">
        <f>WORKDAY(D11, -1)</f>
        <v>43486</v>
      </c>
      <c r="L12" s="324"/>
      <c r="M12"/>
      <c r="N12" s="52"/>
      <c r="O12" s="49"/>
      <c r="P12" s="49"/>
      <c r="Q12" s="49"/>
      <c r="R12" s="49"/>
      <c r="S12" s="49"/>
      <c r="T12" s="49"/>
    </row>
    <row r="13" spans="2:23" ht="15" thickBot="1" x14ac:dyDescent="0.25">
      <c r="B13" s="334" t="s">
        <v>20</v>
      </c>
      <c r="C13" s="335"/>
      <c r="D13" s="348">
        <f>WORKDAY(D10, -2)</f>
        <v>43497</v>
      </c>
      <c r="E13" s="349"/>
      <c r="F13" s="445"/>
      <c r="G13" s="313"/>
      <c r="H13" s="313"/>
      <c r="I13" s="313"/>
      <c r="J13" s="313"/>
      <c r="K13" s="313"/>
      <c r="L13" s="314"/>
      <c r="M13"/>
      <c r="N13" s="52"/>
      <c r="O13" s="97"/>
    </row>
    <row r="14" spans="2:23" ht="9.1999999999999993" customHeight="1" thickBot="1" x14ac:dyDescent="0.25"/>
    <row r="15" spans="2:23" ht="15" x14ac:dyDescent="0.25">
      <c r="B15" s="336" t="s">
        <v>119</v>
      </c>
      <c r="C15" s="337"/>
      <c r="D15" s="350" t="s">
        <v>41</v>
      </c>
      <c r="E15" s="351"/>
      <c r="F15" s="351"/>
      <c r="G15" s="351"/>
      <c r="H15" s="352"/>
      <c r="I15" s="350" t="s">
        <v>23</v>
      </c>
      <c r="J15" s="440"/>
      <c r="K15" s="223" t="s">
        <v>21</v>
      </c>
      <c r="L15" s="224" t="s">
        <v>22</v>
      </c>
      <c r="M15" s="119"/>
      <c r="N15" s="200" t="s">
        <v>208</v>
      </c>
      <c r="O15" s="201"/>
      <c r="P15" s="202"/>
    </row>
    <row r="16" spans="2:23" ht="13.9" customHeight="1" x14ac:dyDescent="0.2">
      <c r="B16" s="338" t="s">
        <v>79</v>
      </c>
      <c r="C16" s="339"/>
      <c r="D16" s="309"/>
      <c r="E16" s="311"/>
      <c r="F16" s="311"/>
      <c r="G16" s="311"/>
      <c r="H16" s="331"/>
      <c r="I16" s="309"/>
      <c r="J16" s="310"/>
      <c r="K16" s="225"/>
      <c r="L16" s="226"/>
      <c r="M16" s="120"/>
    </row>
    <row r="17" spans="2:19" ht="13.9" customHeight="1" x14ac:dyDescent="0.2">
      <c r="B17" s="338" t="s">
        <v>99</v>
      </c>
      <c r="C17" s="339"/>
      <c r="D17" s="309"/>
      <c r="E17" s="311"/>
      <c r="F17" s="311"/>
      <c r="G17" s="311"/>
      <c r="H17" s="331"/>
      <c r="I17" s="309"/>
      <c r="J17" s="310"/>
      <c r="K17" s="225"/>
      <c r="L17" s="226"/>
      <c r="M17" s="120"/>
    </row>
    <row r="18" spans="2:19" ht="13.9" customHeight="1" x14ac:dyDescent="0.2">
      <c r="B18" s="338" t="s">
        <v>101</v>
      </c>
      <c r="C18" s="339"/>
      <c r="D18" s="309"/>
      <c r="E18" s="311"/>
      <c r="F18" s="311"/>
      <c r="G18" s="311"/>
      <c r="H18" s="331"/>
      <c r="I18" s="309"/>
      <c r="J18" s="310"/>
      <c r="K18" s="225"/>
      <c r="L18" s="226"/>
      <c r="M18" s="120"/>
    </row>
    <row r="19" spans="2:19" x14ac:dyDescent="0.2">
      <c r="B19" s="338" t="s">
        <v>100</v>
      </c>
      <c r="C19" s="339"/>
      <c r="D19" s="437" t="s">
        <v>128</v>
      </c>
      <c r="E19" s="438"/>
      <c r="F19" s="438"/>
      <c r="G19" s="438"/>
      <c r="H19" s="439"/>
      <c r="I19" s="309" t="s">
        <v>5</v>
      </c>
      <c r="J19" s="310"/>
      <c r="K19" s="225"/>
      <c r="L19" s="226"/>
      <c r="M19" s="120"/>
      <c r="N19" s="53"/>
    </row>
    <row r="20" spans="2:19" x14ac:dyDescent="0.2">
      <c r="B20" s="340" t="s">
        <v>102</v>
      </c>
      <c r="C20" s="339"/>
      <c r="D20" s="115"/>
      <c r="E20" s="116"/>
      <c r="F20" s="116"/>
      <c r="G20" s="116"/>
      <c r="H20" s="116"/>
      <c r="I20" s="116"/>
      <c r="J20" s="117"/>
      <c r="K20" s="227" t="s">
        <v>42</v>
      </c>
      <c r="L20" s="228" t="s">
        <v>43</v>
      </c>
      <c r="M20" s="120"/>
      <c r="N20" s="53" t="s">
        <v>247</v>
      </c>
    </row>
    <row r="21" spans="2:19" x14ac:dyDescent="0.2">
      <c r="B21" s="341" t="str">
        <f>IF('App Info &amp; Participants'!A17="","",'App Info &amp; Participants'!A17)</f>
        <v>Last, first degree</v>
      </c>
      <c r="C21" s="342"/>
      <c r="D21" s="442" t="str">
        <f>IF('App Info &amp; Participants'!C17="","",'App Info &amp; Participants'!C17&amp;" / "&amp;'App Info &amp; Participants'!I17)</f>
        <v>PD/PI (contact) / Fred Hutch</v>
      </c>
      <c r="E21" s="443"/>
      <c r="F21" s="443"/>
      <c r="G21" s="443"/>
      <c r="H21" s="368"/>
      <c r="I21" s="441" t="s">
        <v>5</v>
      </c>
      <c r="J21" s="310"/>
      <c r="K21" s="225"/>
      <c r="L21" s="226"/>
      <c r="M21" s="120"/>
      <c r="N21" s="53"/>
    </row>
    <row r="22" spans="2:19" x14ac:dyDescent="0.2">
      <c r="B22" s="343" t="str">
        <f>IF('App Info &amp; Participants'!A18="","",'App Info &amp; Participants'!A18)</f>
        <v/>
      </c>
      <c r="C22" s="342"/>
      <c r="D22" s="366" t="str">
        <f>IF('App Info &amp; Participants'!C18="","",'App Info &amp; Participants'!C18&amp;" / "&amp;'App Info &amp; Participants'!I18)</f>
        <v/>
      </c>
      <c r="E22" s="367"/>
      <c r="F22" s="367"/>
      <c r="G22" s="367"/>
      <c r="H22" s="368"/>
      <c r="I22" s="441" t="str">
        <f>IF('App Info &amp; Participants'!G18="","",IF('App Info &amp; Participants'!G18="No","","Verify Sub FCOI*"))</f>
        <v/>
      </c>
      <c r="J22" s="310"/>
      <c r="K22" s="225" t="str">
        <f>IF(I22="Verify Sub FCOI","  *  ","")</f>
        <v/>
      </c>
      <c r="L22" s="226" t="str">
        <f>IF(K22="","",K22)</f>
        <v/>
      </c>
      <c r="M22" s="126"/>
      <c r="N22" s="302" t="s">
        <v>80</v>
      </c>
      <c r="O22" s="303"/>
      <c r="P22" s="303"/>
      <c r="Q22" s="303"/>
      <c r="R22" s="303"/>
      <c r="S22" s="304"/>
    </row>
    <row r="23" spans="2:19" x14ac:dyDescent="0.2">
      <c r="B23" s="343" t="str">
        <f>IF('App Info &amp; Participants'!A19="","",'App Info &amp; Participants'!A19)</f>
        <v/>
      </c>
      <c r="C23" s="342"/>
      <c r="D23" s="366" t="str">
        <f>IF('App Info &amp; Participants'!C19="","",'App Info &amp; Participants'!C19&amp;" / "&amp;'App Info &amp; Participants'!I19)</f>
        <v/>
      </c>
      <c r="E23" s="367"/>
      <c r="F23" s="367"/>
      <c r="G23" s="367"/>
      <c r="H23" s="368"/>
      <c r="I23" s="441" t="str">
        <f>IF('App Info &amp; Participants'!G19="","",IF('App Info &amp; Participants'!G19="No","","Verify Sub FCOI"))</f>
        <v/>
      </c>
      <c r="J23" s="310"/>
      <c r="K23" s="225" t="str">
        <f t="shared" ref="K23:K35" si="0">IF(I23="Verify Sub FCOI","  *  ","")</f>
        <v/>
      </c>
      <c r="L23" s="226" t="str">
        <f t="shared" ref="L23:L35" si="1">IF(K23="","",K23)</f>
        <v/>
      </c>
      <c r="M23" s="121"/>
    </row>
    <row r="24" spans="2:19" x14ac:dyDescent="0.2">
      <c r="B24" s="343" t="str">
        <f>IF('App Info &amp; Participants'!A20="","",'App Info &amp; Participants'!A20)</f>
        <v/>
      </c>
      <c r="C24" s="342"/>
      <c r="D24" s="366" t="str">
        <f>IF('App Info &amp; Participants'!C20="","",'App Info &amp; Participants'!C20&amp;" / "&amp;'App Info &amp; Participants'!I20)</f>
        <v/>
      </c>
      <c r="E24" s="367"/>
      <c r="F24" s="367"/>
      <c r="G24" s="367"/>
      <c r="H24" s="368"/>
      <c r="I24" s="441" t="str">
        <f>IF('App Info &amp; Participants'!G20="","",IF('App Info &amp; Participants'!G20="No","","Verify Sub FCOI"))</f>
        <v/>
      </c>
      <c r="J24" s="310"/>
      <c r="K24" s="225" t="str">
        <f t="shared" si="0"/>
        <v/>
      </c>
      <c r="L24" s="226" t="str">
        <f t="shared" si="1"/>
        <v/>
      </c>
      <c r="M24" s="121"/>
    </row>
    <row r="25" spans="2:19" x14ac:dyDescent="0.2">
      <c r="B25" s="343" t="str">
        <f>IF('App Info &amp; Participants'!A21="","",'App Info &amp; Participants'!A21)</f>
        <v/>
      </c>
      <c r="C25" s="342"/>
      <c r="D25" s="366" t="str">
        <f>IF('App Info &amp; Participants'!C21="","",'App Info &amp; Participants'!C21&amp;" / "&amp;'App Info &amp; Participants'!I21)</f>
        <v/>
      </c>
      <c r="E25" s="367"/>
      <c r="F25" s="367"/>
      <c r="G25" s="367"/>
      <c r="H25" s="368"/>
      <c r="I25" s="441" t="str">
        <f>IF('App Info &amp; Participants'!G21="","",IF('App Info &amp; Participants'!G21="No","","Verify Sub FCOI"))</f>
        <v/>
      </c>
      <c r="J25" s="310"/>
      <c r="K25" s="225" t="str">
        <f t="shared" si="0"/>
        <v/>
      </c>
      <c r="L25" s="226" t="str">
        <f t="shared" si="1"/>
        <v/>
      </c>
      <c r="M25" s="121"/>
    </row>
    <row r="26" spans="2:19" x14ac:dyDescent="0.2">
      <c r="B26" s="343" t="str">
        <f>IF('App Info &amp; Participants'!A22="","",'App Info &amp; Participants'!A22)</f>
        <v/>
      </c>
      <c r="C26" s="342"/>
      <c r="D26" s="366" t="str">
        <f>IF('App Info &amp; Participants'!C22="","",'App Info &amp; Participants'!C22&amp;" / "&amp;'App Info &amp; Participants'!I22)</f>
        <v/>
      </c>
      <c r="E26" s="367"/>
      <c r="F26" s="367"/>
      <c r="G26" s="367"/>
      <c r="H26" s="368"/>
      <c r="I26" s="441" t="str">
        <f>IF('App Info &amp; Participants'!G22="","",IF('App Info &amp; Participants'!G22="No","","Verify Sub FCOI"))</f>
        <v/>
      </c>
      <c r="J26" s="310"/>
      <c r="K26" s="225" t="str">
        <f t="shared" si="0"/>
        <v/>
      </c>
      <c r="L26" s="226" t="str">
        <f t="shared" si="1"/>
        <v/>
      </c>
      <c r="M26" s="121"/>
    </row>
    <row r="27" spans="2:19" x14ac:dyDescent="0.2">
      <c r="B27" s="343" t="str">
        <f>IF('App Info &amp; Participants'!A23="","",'App Info &amp; Participants'!A23)</f>
        <v/>
      </c>
      <c r="C27" s="342"/>
      <c r="D27" s="366" t="str">
        <f>IF('App Info &amp; Participants'!C23="","",'App Info &amp; Participants'!C23&amp;" / "&amp;'App Info &amp; Participants'!I23)</f>
        <v/>
      </c>
      <c r="E27" s="367"/>
      <c r="F27" s="367"/>
      <c r="G27" s="367"/>
      <c r="H27" s="368"/>
      <c r="I27" s="441" t="str">
        <f>IF('App Info &amp; Participants'!G23="","",IF('App Info &amp; Participants'!G23="No","","Verify Sub FCOI"))</f>
        <v/>
      </c>
      <c r="J27" s="310"/>
      <c r="K27" s="225" t="str">
        <f t="shared" si="0"/>
        <v/>
      </c>
      <c r="L27" s="226" t="str">
        <f t="shared" si="1"/>
        <v/>
      </c>
      <c r="M27" s="121"/>
    </row>
    <row r="28" spans="2:19" x14ac:dyDescent="0.2">
      <c r="B28" s="343" t="str">
        <f>IF('App Info &amp; Participants'!A24="","",'App Info &amp; Participants'!A24)</f>
        <v/>
      </c>
      <c r="C28" s="342"/>
      <c r="D28" s="366" t="str">
        <f>IF('App Info &amp; Participants'!C24="","",'App Info &amp; Participants'!C24&amp;" / "&amp;'App Info &amp; Participants'!I24)</f>
        <v/>
      </c>
      <c r="E28" s="367"/>
      <c r="F28" s="367"/>
      <c r="G28" s="367"/>
      <c r="H28" s="368"/>
      <c r="I28" s="441" t="str">
        <f>IF('App Info &amp; Participants'!G24="","",IF('App Info &amp; Participants'!G24="No","","Verify Sub FCOI"))</f>
        <v/>
      </c>
      <c r="J28" s="310"/>
      <c r="K28" s="225" t="str">
        <f t="shared" si="0"/>
        <v/>
      </c>
      <c r="L28" s="226" t="str">
        <f t="shared" si="1"/>
        <v/>
      </c>
      <c r="M28" s="121"/>
    </row>
    <row r="29" spans="2:19" x14ac:dyDescent="0.2">
      <c r="B29" s="343" t="str">
        <f>IF('App Info &amp; Participants'!A25="","",'App Info &amp; Participants'!A25)</f>
        <v/>
      </c>
      <c r="C29" s="342"/>
      <c r="D29" s="366" t="str">
        <f>IF('App Info &amp; Participants'!C25="","",'App Info &amp; Participants'!C25&amp;" / "&amp;'App Info &amp; Participants'!I25)</f>
        <v/>
      </c>
      <c r="E29" s="367"/>
      <c r="F29" s="367"/>
      <c r="G29" s="367"/>
      <c r="H29" s="368"/>
      <c r="I29" s="441" t="str">
        <f>IF('App Info &amp; Participants'!G25="","",IF('App Info &amp; Participants'!G25="No","","Verify Sub FCOI"))</f>
        <v/>
      </c>
      <c r="J29" s="310"/>
      <c r="K29" s="225" t="str">
        <f t="shared" si="0"/>
        <v/>
      </c>
      <c r="L29" s="226" t="str">
        <f t="shared" si="1"/>
        <v/>
      </c>
      <c r="M29" s="121"/>
    </row>
    <row r="30" spans="2:19" x14ac:dyDescent="0.2">
      <c r="B30" s="343" t="str">
        <f>IF('App Info &amp; Participants'!A26="","",'App Info &amp; Participants'!A26)</f>
        <v/>
      </c>
      <c r="C30" s="342"/>
      <c r="D30" s="366" t="str">
        <f>IF('App Info &amp; Participants'!C26="","",'App Info &amp; Participants'!C26&amp;" / "&amp;'App Info &amp; Participants'!I26)</f>
        <v/>
      </c>
      <c r="E30" s="367"/>
      <c r="F30" s="367"/>
      <c r="G30" s="367"/>
      <c r="H30" s="368"/>
      <c r="I30" s="441" t="str">
        <f>IF('App Info &amp; Participants'!G26="","",IF('App Info &amp; Participants'!G26="No","","Verify Sub FCOI"))</f>
        <v/>
      </c>
      <c r="J30" s="310"/>
      <c r="K30" s="225" t="str">
        <f t="shared" si="0"/>
        <v/>
      </c>
      <c r="L30" s="226" t="str">
        <f t="shared" si="1"/>
        <v/>
      </c>
      <c r="M30" s="126"/>
      <c r="N30" s="320" t="s">
        <v>65</v>
      </c>
      <c r="O30" s="321"/>
      <c r="P30" s="321"/>
      <c r="Q30" s="321"/>
      <c r="R30" s="321"/>
      <c r="S30" s="322"/>
    </row>
    <row r="31" spans="2:19" hidden="1" outlineLevel="1" x14ac:dyDescent="0.2">
      <c r="B31" s="343" t="str">
        <f>IF('App Info &amp; Participants'!A27="","",'App Info &amp; Participants'!A27)</f>
        <v/>
      </c>
      <c r="C31" s="342"/>
      <c r="D31" s="366" t="str">
        <f>IF('App Info &amp; Participants'!C27="","",'App Info &amp; Participants'!C27&amp;" / "&amp;'App Info &amp; Participants'!I27)</f>
        <v/>
      </c>
      <c r="E31" s="367"/>
      <c r="F31" s="367"/>
      <c r="G31" s="367"/>
      <c r="H31" s="368"/>
      <c r="I31" s="441" t="str">
        <f>IF('App Info &amp; Participants'!G27="","",IF('App Info &amp; Participants'!G27="No","","Verify Sub FCOI"))</f>
        <v/>
      </c>
      <c r="J31" s="310"/>
      <c r="K31" s="225" t="str">
        <f t="shared" si="0"/>
        <v/>
      </c>
      <c r="L31" s="226" t="str">
        <f t="shared" si="1"/>
        <v/>
      </c>
      <c r="M31" s="121"/>
    </row>
    <row r="32" spans="2:19" hidden="1" outlineLevel="1" x14ac:dyDescent="0.2">
      <c r="B32" s="343" t="str">
        <f>IF('App Info &amp; Participants'!A28="","",'App Info &amp; Participants'!A28)</f>
        <v/>
      </c>
      <c r="C32" s="342"/>
      <c r="D32" s="366" t="str">
        <f>IF('App Info &amp; Participants'!C28="","",'App Info &amp; Participants'!C28&amp;" / "&amp;'App Info &amp; Participants'!I28)</f>
        <v/>
      </c>
      <c r="E32" s="367"/>
      <c r="F32" s="367"/>
      <c r="G32" s="367"/>
      <c r="H32" s="368"/>
      <c r="I32" s="441" t="str">
        <f>IF('App Info &amp; Participants'!G28="","",IF('App Info &amp; Participants'!G28="No","","Verify Sub FCOI"))</f>
        <v/>
      </c>
      <c r="J32" s="310"/>
      <c r="K32" s="225" t="str">
        <f t="shared" si="0"/>
        <v/>
      </c>
      <c r="L32" s="226" t="str">
        <f t="shared" si="1"/>
        <v/>
      </c>
      <c r="M32" s="121"/>
    </row>
    <row r="33" spans="2:19" hidden="1" outlineLevel="1" x14ac:dyDescent="0.2">
      <c r="B33" s="343" t="str">
        <f>IF('App Info &amp; Participants'!A29="","",'App Info &amp; Participants'!A29)</f>
        <v/>
      </c>
      <c r="C33" s="342"/>
      <c r="D33" s="366" t="str">
        <f>IF('App Info &amp; Participants'!C29="","",'App Info &amp; Participants'!C29&amp;" / "&amp;'App Info &amp; Participants'!I29)</f>
        <v/>
      </c>
      <c r="E33" s="367"/>
      <c r="F33" s="367"/>
      <c r="G33" s="367"/>
      <c r="H33" s="368"/>
      <c r="I33" s="441" t="str">
        <f>IF('App Info &amp; Participants'!G29="","",IF('App Info &amp; Participants'!G29="No","","Verify Sub FCOI"))</f>
        <v/>
      </c>
      <c r="J33" s="310"/>
      <c r="K33" s="225" t="str">
        <f t="shared" si="0"/>
        <v/>
      </c>
      <c r="L33" s="226" t="str">
        <f t="shared" si="1"/>
        <v/>
      </c>
      <c r="M33" s="121"/>
    </row>
    <row r="34" spans="2:19" hidden="1" outlineLevel="1" x14ac:dyDescent="0.2">
      <c r="B34" s="343" t="str">
        <f>IF('App Info &amp; Participants'!A30="","",'App Info &amp; Participants'!A30)</f>
        <v/>
      </c>
      <c r="C34" s="342"/>
      <c r="D34" s="366" t="str">
        <f>IF('App Info &amp; Participants'!C30="","",'App Info &amp; Participants'!C30&amp;" / "&amp;'App Info &amp; Participants'!I30)</f>
        <v/>
      </c>
      <c r="E34" s="367"/>
      <c r="F34" s="367"/>
      <c r="G34" s="367"/>
      <c r="H34" s="368"/>
      <c r="I34" s="441" t="str">
        <f>IF('App Info &amp; Participants'!G30="","",IF('App Info &amp; Participants'!G30="No","","Verify Sub FCOI"))</f>
        <v/>
      </c>
      <c r="J34" s="310"/>
      <c r="K34" s="225" t="str">
        <f t="shared" si="0"/>
        <v/>
      </c>
      <c r="L34" s="226" t="str">
        <f t="shared" si="1"/>
        <v/>
      </c>
      <c r="M34" s="121"/>
    </row>
    <row r="35" spans="2:19" hidden="1" outlineLevel="1" x14ac:dyDescent="0.2">
      <c r="B35" s="343" t="str">
        <f>IF('App Info &amp; Participants'!A31="","",'App Info &amp; Participants'!A31)</f>
        <v/>
      </c>
      <c r="C35" s="342"/>
      <c r="D35" s="366" t="str">
        <f>IF('App Info &amp; Participants'!C31="","",'App Info &amp; Participants'!C31&amp;" / "&amp;'App Info &amp; Participants'!I31)</f>
        <v/>
      </c>
      <c r="E35" s="367"/>
      <c r="F35" s="367"/>
      <c r="G35" s="367"/>
      <c r="H35" s="368"/>
      <c r="I35" s="441" t="str">
        <f>IF('App Info &amp; Participants'!G31="","",IF('App Info &amp; Participants'!G31="No","","Verify Sub FCOI"))</f>
        <v/>
      </c>
      <c r="J35" s="310"/>
      <c r="K35" s="225" t="str">
        <f t="shared" si="0"/>
        <v/>
      </c>
      <c r="L35" s="226" t="str">
        <f t="shared" si="1"/>
        <v/>
      </c>
      <c r="M35" s="121"/>
    </row>
    <row r="36" spans="2:19" ht="15" collapsed="1" thickBot="1" x14ac:dyDescent="0.25">
      <c r="B36" s="417" t="s">
        <v>103</v>
      </c>
      <c r="C36" s="418"/>
      <c r="D36" s="453" t="s">
        <v>62</v>
      </c>
      <c r="E36" s="454"/>
      <c r="F36" s="454"/>
      <c r="G36" s="454"/>
      <c r="H36" s="455"/>
      <c r="I36" s="107" t="s">
        <v>63</v>
      </c>
      <c r="J36" s="108"/>
      <c r="K36" s="214"/>
      <c r="L36" s="215"/>
      <c r="M36" s="122"/>
    </row>
    <row r="37" spans="2:19" ht="9.1999999999999993" customHeight="1" thickBot="1" x14ac:dyDescent="0.25"/>
    <row r="38" spans="2:19" ht="31.9" customHeight="1" x14ac:dyDescent="0.2">
      <c r="B38" s="419" t="s">
        <v>117</v>
      </c>
      <c r="C38" s="420"/>
      <c r="D38" s="456" t="s">
        <v>118</v>
      </c>
      <c r="E38" s="457"/>
      <c r="F38" s="54" t="s">
        <v>55</v>
      </c>
      <c r="G38" s="54" t="s">
        <v>56</v>
      </c>
      <c r="H38" s="54" t="s">
        <v>58</v>
      </c>
      <c r="I38" s="54" t="s">
        <v>59</v>
      </c>
      <c r="J38" s="54" t="s">
        <v>57</v>
      </c>
      <c r="K38" s="216" t="s">
        <v>76</v>
      </c>
      <c r="L38" s="217" t="s">
        <v>60</v>
      </c>
      <c r="N38" s="98"/>
      <c r="O38" s="55"/>
      <c r="P38" s="55"/>
    </row>
    <row r="39" spans="2:19" ht="16.5" x14ac:dyDescent="0.3">
      <c r="B39" s="421" t="str">
        <f>IF('App Info &amp; Participants'!A36="","",'App Info &amp; Participants'!A36&amp;"-"&amp;'App Info &amp; Participants'!C36)</f>
        <v/>
      </c>
      <c r="C39" s="422"/>
      <c r="D39" s="431"/>
      <c r="E39" s="331"/>
      <c r="F39" s="239"/>
      <c r="G39" s="213"/>
      <c r="H39" s="213"/>
      <c r="I39" s="213"/>
      <c r="J39" s="213"/>
      <c r="K39" s="225"/>
      <c r="L39" s="226"/>
    </row>
    <row r="40" spans="2:19" ht="16.5" x14ac:dyDescent="0.3">
      <c r="B40" s="421" t="str">
        <f>IF('App Info &amp; Participants'!A37="","",'App Info &amp; Participants'!A37&amp;"-"&amp;'App Info &amp; Participants'!C37)</f>
        <v/>
      </c>
      <c r="C40" s="422"/>
      <c r="D40" s="431"/>
      <c r="E40" s="331"/>
      <c r="F40" s="239"/>
      <c r="G40" s="213"/>
      <c r="H40" s="213"/>
      <c r="I40" s="213"/>
      <c r="J40" s="213"/>
      <c r="K40" s="225"/>
      <c r="L40" s="226"/>
    </row>
    <row r="41" spans="2:19" ht="16.5" x14ac:dyDescent="0.3">
      <c r="B41" s="421" t="str">
        <f>IF('App Info &amp; Participants'!A38="","",'App Info &amp; Participants'!A38&amp;"-"&amp;'App Info &amp; Participants'!C38)</f>
        <v/>
      </c>
      <c r="C41" s="422"/>
      <c r="D41" s="431"/>
      <c r="E41" s="331"/>
      <c r="F41" s="239"/>
      <c r="G41" s="213"/>
      <c r="H41" s="213"/>
      <c r="I41" s="213"/>
      <c r="J41" s="213"/>
      <c r="K41" s="225"/>
      <c r="L41" s="226"/>
    </row>
    <row r="42" spans="2:19" ht="16.5" x14ac:dyDescent="0.3">
      <c r="B42" s="421" t="str">
        <f>IF('App Info &amp; Participants'!A39="","",'App Info &amp; Participants'!A39&amp;"-"&amp;'App Info &amp; Participants'!C39)</f>
        <v/>
      </c>
      <c r="C42" s="422"/>
      <c r="D42" s="431"/>
      <c r="E42" s="331"/>
      <c r="F42" s="239"/>
      <c r="G42" s="213"/>
      <c r="H42" s="213"/>
      <c r="I42" s="213"/>
      <c r="J42" s="213"/>
      <c r="K42" s="225"/>
      <c r="L42" s="226"/>
    </row>
    <row r="43" spans="2:19" ht="16.5" x14ac:dyDescent="0.3">
      <c r="B43" s="421" t="str">
        <f>IF('App Info &amp; Participants'!A40="","",'App Info &amp; Participants'!A40&amp;"-"&amp;'App Info &amp; Participants'!C40)</f>
        <v/>
      </c>
      <c r="C43" s="422"/>
      <c r="D43" s="431"/>
      <c r="E43" s="331"/>
      <c r="F43" s="239"/>
      <c r="G43" s="213"/>
      <c r="H43" s="213"/>
      <c r="I43" s="213"/>
      <c r="J43" s="213"/>
      <c r="K43" s="225"/>
      <c r="L43" s="226"/>
      <c r="N43" s="320" t="s">
        <v>75</v>
      </c>
      <c r="O43" s="321"/>
      <c r="P43" s="321"/>
      <c r="Q43" s="321"/>
      <c r="R43" s="321"/>
      <c r="S43" s="322"/>
    </row>
    <row r="44" spans="2:19" ht="16.5" hidden="1" outlineLevel="1" x14ac:dyDescent="0.3">
      <c r="B44" s="421" t="str">
        <f>IF('App Info &amp; Participants'!A41="","",'App Info &amp; Participants'!A41&amp;"-"&amp;'App Info &amp; Participants'!C41)</f>
        <v/>
      </c>
      <c r="C44" s="422"/>
      <c r="D44" s="431"/>
      <c r="E44" s="331"/>
      <c r="F44" s="131"/>
      <c r="G44" s="130"/>
      <c r="H44" s="130"/>
      <c r="I44" s="130"/>
      <c r="J44" s="130"/>
      <c r="K44" s="225"/>
      <c r="L44" s="226"/>
    </row>
    <row r="45" spans="2:19" ht="16.5" hidden="1" outlineLevel="1" x14ac:dyDescent="0.3">
      <c r="B45" s="421" t="str">
        <f>IF('App Info &amp; Participants'!A42="","",'App Info &amp; Participants'!A42&amp;"-"&amp;'App Info &amp; Participants'!C42)</f>
        <v/>
      </c>
      <c r="C45" s="422"/>
      <c r="D45" s="431"/>
      <c r="E45" s="331"/>
      <c r="F45" s="131"/>
      <c r="G45" s="130"/>
      <c r="H45" s="130"/>
      <c r="I45" s="130"/>
      <c r="J45" s="130"/>
      <c r="K45" s="225"/>
      <c r="L45" s="226"/>
    </row>
    <row r="46" spans="2:19" ht="16.5" hidden="1" outlineLevel="1" x14ac:dyDescent="0.3">
      <c r="B46" s="421"/>
      <c r="C46" s="422"/>
      <c r="D46" s="431"/>
      <c r="E46" s="331"/>
      <c r="F46" s="131"/>
      <c r="G46" s="130"/>
      <c r="H46" s="130"/>
      <c r="I46" s="130"/>
      <c r="J46" s="130"/>
      <c r="K46" s="225"/>
      <c r="L46" s="226"/>
    </row>
    <row r="47" spans="2:19" ht="16.5" hidden="1" outlineLevel="1" x14ac:dyDescent="0.3">
      <c r="B47" s="421" t="str">
        <f>IF('App Info &amp; Participants'!A43="","",'App Info &amp; Participants'!A43&amp;"-"&amp;'App Info &amp; Participants'!C43)</f>
        <v/>
      </c>
      <c r="C47" s="422"/>
      <c r="D47" s="431"/>
      <c r="E47" s="331"/>
      <c r="F47" s="131"/>
      <c r="G47" s="130"/>
      <c r="H47" s="130"/>
      <c r="I47" s="130"/>
      <c r="J47" s="130"/>
      <c r="K47" s="225"/>
      <c r="L47" s="226"/>
    </row>
    <row r="48" spans="2:19" ht="17.25" hidden="1" outlineLevel="1" thickBot="1" x14ac:dyDescent="0.35">
      <c r="B48" s="423" t="str">
        <f>IF('App Info &amp; Participants'!A44="","",'App Info &amp; Participants'!A44&amp;"-"&amp;'App Info &amp; Participants'!C44)</f>
        <v/>
      </c>
      <c r="C48" s="424"/>
      <c r="D48" s="432"/>
      <c r="E48" s="433"/>
      <c r="F48" s="132"/>
      <c r="G48" s="133"/>
      <c r="H48" s="133"/>
      <c r="I48" s="133"/>
      <c r="J48" s="133"/>
      <c r="K48" s="229"/>
      <c r="L48" s="230"/>
    </row>
    <row r="49" spans="2:14" ht="7.15" customHeight="1" collapsed="1" thickBot="1" x14ac:dyDescent="0.3">
      <c r="B49" s="135"/>
      <c r="C49" s="135"/>
      <c r="D49" s="136"/>
      <c r="E49" s="136"/>
      <c r="F49" s="136"/>
      <c r="G49" s="136"/>
      <c r="H49" s="136"/>
      <c r="I49" s="136"/>
      <c r="J49" s="136"/>
      <c r="K49" s="231"/>
      <c r="L49" s="232"/>
    </row>
    <row r="50" spans="2:14" ht="13.35" customHeight="1" x14ac:dyDescent="0.25">
      <c r="B50" s="127" t="s">
        <v>123</v>
      </c>
      <c r="C50" s="429" t="s">
        <v>124</v>
      </c>
      <c r="D50" s="430"/>
      <c r="E50" s="434" t="s">
        <v>24</v>
      </c>
      <c r="F50" s="435"/>
      <c r="G50" s="435"/>
      <c r="H50" s="436"/>
      <c r="I50" s="350" t="s">
        <v>23</v>
      </c>
      <c r="J50" s="450"/>
      <c r="K50" s="223" t="s">
        <v>21</v>
      </c>
      <c r="L50" s="224" t="s">
        <v>22</v>
      </c>
      <c r="M50" s="119"/>
    </row>
    <row r="51" spans="2:14" x14ac:dyDescent="0.2">
      <c r="B51" s="138"/>
      <c r="C51" s="425" t="s">
        <v>104</v>
      </c>
      <c r="D51" s="426"/>
      <c r="E51" s="471" t="s">
        <v>27</v>
      </c>
      <c r="F51" s="472"/>
      <c r="G51" s="472"/>
      <c r="H51" s="473"/>
      <c r="I51" s="451"/>
      <c r="J51" s="452"/>
      <c r="K51" s="233"/>
      <c r="L51" s="234"/>
      <c r="M51" s="120"/>
    </row>
    <row r="52" spans="2:14" ht="13.35" customHeight="1" x14ac:dyDescent="0.2">
      <c r="B52" s="137"/>
      <c r="C52" s="427" t="s">
        <v>105</v>
      </c>
      <c r="D52" s="428"/>
      <c r="E52" s="464" t="s">
        <v>81</v>
      </c>
      <c r="F52" s="465"/>
      <c r="G52" s="465"/>
      <c r="H52" s="466"/>
      <c r="I52" s="309"/>
      <c r="J52" s="310"/>
      <c r="K52" s="225"/>
      <c r="L52" s="226"/>
      <c r="M52" s="120"/>
    </row>
    <row r="53" spans="2:14" x14ac:dyDescent="0.2">
      <c r="B53" s="209"/>
      <c r="C53" s="448" t="s">
        <v>106</v>
      </c>
      <c r="D53" s="449"/>
      <c r="E53" s="468" t="s">
        <v>213</v>
      </c>
      <c r="F53" s="469"/>
      <c r="G53" s="469"/>
      <c r="H53" s="470"/>
      <c r="I53" s="294"/>
      <c r="J53" s="295"/>
      <c r="K53" s="235"/>
      <c r="L53" s="236"/>
      <c r="M53" s="120"/>
      <c r="N53" s="97"/>
    </row>
    <row r="54" spans="2:14" ht="13.9" customHeight="1" x14ac:dyDescent="0.2">
      <c r="B54" s="138"/>
      <c r="C54" s="376" t="s">
        <v>108</v>
      </c>
      <c r="D54" s="377"/>
      <c r="E54" s="139"/>
      <c r="F54" s="140"/>
      <c r="G54" s="140"/>
      <c r="H54" s="141"/>
      <c r="I54" s="142"/>
      <c r="J54" s="212"/>
      <c r="K54" s="233"/>
      <c r="L54" s="234"/>
      <c r="M54" s="120"/>
    </row>
    <row r="55" spans="2:14" ht="13.9" customHeight="1" x14ac:dyDescent="0.2">
      <c r="B55" s="138"/>
      <c r="C55" s="376" t="s">
        <v>107</v>
      </c>
      <c r="D55" s="377"/>
      <c r="E55" s="139"/>
      <c r="F55" s="140"/>
      <c r="G55" s="140"/>
      <c r="H55" s="141"/>
      <c r="I55" s="142"/>
      <c r="J55" s="143"/>
      <c r="K55" s="233"/>
      <c r="L55" s="234"/>
      <c r="M55" s="120"/>
    </row>
    <row r="56" spans="2:14" ht="13.9" customHeight="1" x14ac:dyDescent="0.2">
      <c r="B56" s="137"/>
      <c r="C56" s="446" t="s">
        <v>241</v>
      </c>
      <c r="D56" s="447"/>
      <c r="E56" s="144" t="s">
        <v>30</v>
      </c>
      <c r="F56" s="145"/>
      <c r="G56" s="145"/>
      <c r="H56" s="146"/>
      <c r="I56" s="467"/>
      <c r="J56" s="331"/>
      <c r="K56" s="225"/>
      <c r="L56" s="226"/>
      <c r="M56" s="120"/>
    </row>
    <row r="57" spans="2:14" x14ac:dyDescent="0.2">
      <c r="B57" s="137"/>
      <c r="C57" s="371" t="s">
        <v>242</v>
      </c>
      <c r="D57" s="372"/>
      <c r="E57" s="144" t="s">
        <v>31</v>
      </c>
      <c r="F57" s="145"/>
      <c r="G57" s="145"/>
      <c r="H57" s="146"/>
      <c r="I57" s="467"/>
      <c r="J57" s="331"/>
      <c r="K57" s="225"/>
      <c r="L57" s="226"/>
      <c r="M57" s="120"/>
    </row>
    <row r="58" spans="2:14" x14ac:dyDescent="0.2">
      <c r="B58" s="137"/>
      <c r="C58" s="371" t="s">
        <v>243</v>
      </c>
      <c r="D58" s="372"/>
      <c r="E58" s="144"/>
      <c r="F58" s="145"/>
      <c r="G58" s="145"/>
      <c r="H58" s="146"/>
      <c r="I58" s="467"/>
      <c r="J58" s="331"/>
      <c r="K58" s="225"/>
      <c r="L58" s="226"/>
      <c r="M58" s="120"/>
    </row>
    <row r="59" spans="2:14" x14ac:dyDescent="0.2">
      <c r="B59" s="137"/>
      <c r="C59" s="371" t="s">
        <v>244</v>
      </c>
      <c r="D59" s="372"/>
      <c r="E59" s="144" t="s">
        <v>70</v>
      </c>
      <c r="F59" s="145"/>
      <c r="G59" s="145"/>
      <c r="H59" s="146"/>
      <c r="I59" s="467"/>
      <c r="J59" s="331"/>
      <c r="K59" s="225"/>
      <c r="L59" s="226"/>
      <c r="M59" s="120"/>
    </row>
    <row r="60" spans="2:14" x14ac:dyDescent="0.2">
      <c r="B60" s="137"/>
      <c r="C60" s="371" t="s">
        <v>245</v>
      </c>
      <c r="D60" s="372"/>
      <c r="E60" s="144" t="s">
        <v>70</v>
      </c>
      <c r="F60" s="145"/>
      <c r="G60" s="145"/>
      <c r="H60" s="146"/>
      <c r="I60" s="467"/>
      <c r="J60" s="331"/>
      <c r="K60" s="225"/>
      <c r="L60" s="226"/>
      <c r="M60" s="120"/>
    </row>
    <row r="61" spans="2:14" x14ac:dyDescent="0.2">
      <c r="B61" s="137"/>
      <c r="C61" s="371" t="s">
        <v>246</v>
      </c>
      <c r="D61" s="372"/>
      <c r="E61" s="144" t="s">
        <v>78</v>
      </c>
      <c r="F61" s="145"/>
      <c r="G61" s="145"/>
      <c r="H61" s="146"/>
      <c r="I61" s="467"/>
      <c r="J61" s="331"/>
      <c r="K61" s="225"/>
      <c r="L61" s="226"/>
      <c r="M61" s="120"/>
    </row>
    <row r="62" spans="2:14" s="52" customFormat="1" ht="13.9" customHeight="1" x14ac:dyDescent="0.2">
      <c r="B62" s="138"/>
      <c r="C62" s="376" t="s">
        <v>115</v>
      </c>
      <c r="D62" s="377"/>
      <c r="E62" s="211" t="s">
        <v>114</v>
      </c>
      <c r="F62" s="147"/>
      <c r="G62" s="147"/>
      <c r="H62" s="148"/>
      <c r="I62" s="142"/>
      <c r="J62" s="143"/>
      <c r="K62" s="233"/>
      <c r="L62" s="234"/>
      <c r="M62" s="120"/>
    </row>
    <row r="63" spans="2:14" ht="12.4" customHeight="1" x14ac:dyDescent="0.2">
      <c r="B63" s="137"/>
      <c r="C63" s="378" t="s">
        <v>25</v>
      </c>
      <c r="D63" s="379"/>
      <c r="E63" s="144" t="s">
        <v>61</v>
      </c>
      <c r="F63" s="145"/>
      <c r="G63" s="145"/>
      <c r="H63" s="146"/>
      <c r="I63" s="369"/>
      <c r="J63" s="370"/>
      <c r="K63" s="225"/>
      <c r="L63" s="226"/>
      <c r="M63" s="120"/>
    </row>
    <row r="64" spans="2:14" ht="12.4" customHeight="1" x14ac:dyDescent="0.2">
      <c r="B64" s="137"/>
      <c r="C64" s="325" t="str">
        <f>IF('App Info &amp; Participants'!A17="","",'App Info &amp; Participants'!A17)</f>
        <v>Last, first degree</v>
      </c>
      <c r="D64" s="326"/>
      <c r="E64" s="329" t="str">
        <f>IF('App Info &amp; Participants'!C17="","",'App Info &amp; Participants'!C17&amp;" / " &amp;'App Info &amp; Participants'!I17)</f>
        <v>PD/PI (contact) / Fred Hutch</v>
      </c>
      <c r="F64" s="330"/>
      <c r="G64" s="330" t="str">
        <f>IF('App Info &amp; Participants'!E17="","",'App Info &amp; Participants'!E17)</f>
        <v/>
      </c>
      <c r="H64" s="331"/>
      <c r="I64" s="369"/>
      <c r="J64" s="370"/>
      <c r="K64" s="225"/>
      <c r="L64" s="226"/>
      <c r="M64" s="120"/>
    </row>
    <row r="65" spans="2:19" ht="12.4" customHeight="1" x14ac:dyDescent="0.2">
      <c r="B65" s="137"/>
      <c r="C65" s="325" t="str">
        <f>IF('App Info &amp; Participants'!A18="","",'App Info &amp; Participants'!A18)</f>
        <v/>
      </c>
      <c r="D65" s="326"/>
      <c r="E65" s="329" t="str">
        <f>IF('App Info &amp; Participants'!C18="","",'App Info &amp; Participants'!C18&amp;" / " &amp;'App Info &amp; Participants'!I18)</f>
        <v/>
      </c>
      <c r="F65" s="330"/>
      <c r="G65" s="330" t="str">
        <f>IF('App Info &amp; Participants'!E18="","",'App Info &amp; Participants'!E18)</f>
        <v/>
      </c>
      <c r="H65" s="331"/>
      <c r="I65" s="369"/>
      <c r="J65" s="370"/>
      <c r="K65" s="225"/>
      <c r="L65" s="226"/>
      <c r="M65" s="120"/>
    </row>
    <row r="66" spans="2:19" ht="12.4" customHeight="1" x14ac:dyDescent="0.2">
      <c r="B66" s="137"/>
      <c r="C66" s="325" t="str">
        <f>IF('App Info &amp; Participants'!A19="","",'App Info &amp; Participants'!A19)</f>
        <v/>
      </c>
      <c r="D66" s="326"/>
      <c r="E66" s="329" t="str">
        <f>IF('App Info &amp; Participants'!C19="","",'App Info &amp; Participants'!C19&amp;" / " &amp;'App Info &amp; Participants'!I19)</f>
        <v/>
      </c>
      <c r="F66" s="330"/>
      <c r="G66" s="330" t="str">
        <f>IF('App Info &amp; Participants'!E19="","",'App Info &amp; Participants'!E19)</f>
        <v/>
      </c>
      <c r="H66" s="331"/>
      <c r="I66" s="369"/>
      <c r="J66" s="370"/>
      <c r="K66" s="225"/>
      <c r="L66" s="226"/>
      <c r="M66" s="120"/>
    </row>
    <row r="67" spans="2:19" ht="12.4" customHeight="1" x14ac:dyDescent="0.2">
      <c r="B67" s="137"/>
      <c r="C67" s="325" t="str">
        <f>IF('App Info &amp; Participants'!A20="","",'App Info &amp; Participants'!A20)</f>
        <v/>
      </c>
      <c r="D67" s="326"/>
      <c r="E67" s="329" t="str">
        <f>IF('App Info &amp; Participants'!C20="","",'App Info &amp; Participants'!C20&amp;" / " &amp;'App Info &amp; Participants'!I20)</f>
        <v/>
      </c>
      <c r="F67" s="330"/>
      <c r="G67" s="330" t="str">
        <f>IF('App Info &amp; Participants'!E20="","",'App Info &amp; Participants'!E20)</f>
        <v/>
      </c>
      <c r="H67" s="331"/>
      <c r="I67" s="369"/>
      <c r="J67" s="370"/>
      <c r="K67" s="225"/>
      <c r="L67" s="226"/>
      <c r="M67" s="120"/>
    </row>
    <row r="68" spans="2:19" ht="12.4" customHeight="1" x14ac:dyDescent="0.2">
      <c r="B68" s="137"/>
      <c r="C68" s="325" t="str">
        <f>IF('App Info &amp; Participants'!A21="","",'App Info &amp; Participants'!A21)</f>
        <v/>
      </c>
      <c r="D68" s="326"/>
      <c r="E68" s="329" t="str">
        <f>IF('App Info &amp; Participants'!C21="","",'App Info &amp; Participants'!C21&amp;" / " &amp;'App Info &amp; Participants'!I21)</f>
        <v/>
      </c>
      <c r="F68" s="330"/>
      <c r="G68" s="330" t="str">
        <f>IF('App Info &amp; Participants'!E21="","",'App Info &amp; Participants'!E21)</f>
        <v/>
      </c>
      <c r="H68" s="331"/>
      <c r="I68" s="369"/>
      <c r="J68" s="370"/>
      <c r="K68" s="225"/>
      <c r="L68" s="226"/>
      <c r="M68" s="120"/>
    </row>
    <row r="69" spans="2:19" ht="12.4" customHeight="1" x14ac:dyDescent="0.2">
      <c r="B69" s="137"/>
      <c r="C69" s="325" t="str">
        <f>IF('App Info &amp; Participants'!A22="","",'App Info &amp; Participants'!A22)</f>
        <v/>
      </c>
      <c r="D69" s="326"/>
      <c r="E69" s="329" t="str">
        <f>IF('App Info &amp; Participants'!C22="","",'App Info &amp; Participants'!C22&amp;" / " &amp;'App Info &amp; Participants'!I22)</f>
        <v/>
      </c>
      <c r="F69" s="330"/>
      <c r="G69" s="330" t="str">
        <f>IF('App Info &amp; Participants'!E22="","",'App Info &amp; Participants'!E22)</f>
        <v/>
      </c>
      <c r="H69" s="331"/>
      <c r="I69" s="369"/>
      <c r="J69" s="370"/>
      <c r="K69" s="225"/>
      <c r="L69" s="226"/>
      <c r="M69" s="120"/>
    </row>
    <row r="70" spans="2:19" ht="12.4" customHeight="1" x14ac:dyDescent="0.2">
      <c r="B70" s="137"/>
      <c r="C70" s="325" t="str">
        <f>IF('App Info &amp; Participants'!A23="","",'App Info &amp; Participants'!A23)</f>
        <v/>
      </c>
      <c r="D70" s="326"/>
      <c r="E70" s="329" t="str">
        <f>IF('App Info &amp; Participants'!C23="","",'App Info &amp; Participants'!C23&amp;" / " &amp;'App Info &amp; Participants'!I23)</f>
        <v/>
      </c>
      <c r="F70" s="330"/>
      <c r="G70" s="330" t="str">
        <f>IF('App Info &amp; Participants'!E23="","",'App Info &amp; Participants'!E23)</f>
        <v/>
      </c>
      <c r="H70" s="331"/>
      <c r="I70" s="369"/>
      <c r="J70" s="370"/>
      <c r="K70" s="225"/>
      <c r="L70" s="226"/>
      <c r="M70" s="120"/>
    </row>
    <row r="71" spans="2:19" ht="12.4" customHeight="1" x14ac:dyDescent="0.2">
      <c r="B71" s="137"/>
      <c r="C71" s="325" t="str">
        <f>IF('App Info &amp; Participants'!A24="","",'App Info &amp; Participants'!A24)</f>
        <v/>
      </c>
      <c r="D71" s="326"/>
      <c r="E71" s="329" t="str">
        <f>IF('App Info &amp; Participants'!C24="","",'App Info &amp; Participants'!C24&amp;" / " &amp;'App Info &amp; Participants'!I24)</f>
        <v/>
      </c>
      <c r="F71" s="330"/>
      <c r="G71" s="330" t="str">
        <f>IF('App Info &amp; Participants'!E24="","",'App Info &amp; Participants'!E24)</f>
        <v/>
      </c>
      <c r="H71" s="331"/>
      <c r="I71" s="369"/>
      <c r="J71" s="370"/>
      <c r="K71" s="225"/>
      <c r="L71" s="226"/>
      <c r="M71" s="120"/>
    </row>
    <row r="72" spans="2:19" ht="12.4" customHeight="1" x14ac:dyDescent="0.2">
      <c r="B72" s="137"/>
      <c r="C72" s="325" t="str">
        <f>IF('App Info &amp; Participants'!A25="","",'App Info &amp; Participants'!A25)</f>
        <v/>
      </c>
      <c r="D72" s="326"/>
      <c r="E72" s="329" t="str">
        <f>IF('App Info &amp; Participants'!C25="","",'App Info &amp; Participants'!C25&amp;" / " &amp;'App Info &amp; Participants'!I25)</f>
        <v/>
      </c>
      <c r="F72" s="330"/>
      <c r="G72" s="330" t="str">
        <f>IF('App Info &amp; Participants'!E25="","",'App Info &amp; Participants'!E25)</f>
        <v/>
      </c>
      <c r="H72" s="331"/>
      <c r="I72" s="369"/>
      <c r="J72" s="370"/>
      <c r="K72" s="225"/>
      <c r="L72" s="226"/>
      <c r="M72" s="120"/>
    </row>
    <row r="73" spans="2:19" ht="12.4" customHeight="1" x14ac:dyDescent="0.2">
      <c r="B73" s="137"/>
      <c r="C73" s="325" t="str">
        <f>IF('App Info &amp; Participants'!A26="","",'App Info &amp; Participants'!A26)</f>
        <v/>
      </c>
      <c r="D73" s="326"/>
      <c r="E73" s="329" t="str">
        <f>IF('App Info &amp; Participants'!C26="","",'App Info &amp; Participants'!C26&amp;" / " &amp;'App Info &amp; Participants'!I26)</f>
        <v/>
      </c>
      <c r="F73" s="330"/>
      <c r="G73" s="330" t="str">
        <f>IF('App Info &amp; Participants'!E26="","",'App Info &amp; Participants'!E26)</f>
        <v/>
      </c>
      <c r="H73" s="331"/>
      <c r="I73" s="369"/>
      <c r="J73" s="370"/>
      <c r="K73" s="225"/>
      <c r="L73" s="226"/>
      <c r="M73" s="243"/>
      <c r="N73" s="320" t="s">
        <v>65</v>
      </c>
      <c r="O73" s="321"/>
      <c r="P73" s="321"/>
      <c r="Q73" s="321"/>
      <c r="R73" s="321"/>
      <c r="S73" s="322"/>
    </row>
    <row r="74" spans="2:19" ht="12.4" hidden="1" customHeight="1" outlineLevel="1" x14ac:dyDescent="0.2">
      <c r="B74" s="137"/>
      <c r="C74" s="325" t="str">
        <f>IF('App Info &amp; Participants'!A27="","",'App Info &amp; Participants'!A27)</f>
        <v/>
      </c>
      <c r="D74" s="326"/>
      <c r="E74" s="329" t="str">
        <f>IF('App Info &amp; Participants'!C27="","",'App Info &amp; Participants'!C27&amp;" / " &amp;'App Info &amp; Participants'!I27)</f>
        <v/>
      </c>
      <c r="F74" s="330"/>
      <c r="G74" s="330" t="str">
        <f>IF('App Info &amp; Participants'!E27="","",'App Info &amp; Participants'!E27)</f>
        <v/>
      </c>
      <c r="H74" s="331"/>
      <c r="I74" s="369"/>
      <c r="J74" s="370"/>
      <c r="K74" s="225"/>
      <c r="L74" s="226"/>
      <c r="M74" s="120"/>
    </row>
    <row r="75" spans="2:19" ht="12.4" hidden="1" customHeight="1" outlineLevel="1" x14ac:dyDescent="0.2">
      <c r="B75" s="137"/>
      <c r="C75" s="325" t="str">
        <f>IF('App Info &amp; Participants'!A28="","",'App Info &amp; Participants'!A28)</f>
        <v/>
      </c>
      <c r="D75" s="326"/>
      <c r="E75" s="329" t="str">
        <f>IF('App Info &amp; Participants'!C28="","",'App Info &amp; Participants'!C28&amp;" / " &amp;'App Info &amp; Participants'!I28)</f>
        <v/>
      </c>
      <c r="F75" s="330"/>
      <c r="G75" s="330" t="str">
        <f>IF('App Info &amp; Participants'!E28="","",'App Info &amp; Participants'!E28)</f>
        <v/>
      </c>
      <c r="H75" s="331"/>
      <c r="I75" s="369"/>
      <c r="J75" s="370"/>
      <c r="K75" s="225"/>
      <c r="L75" s="226"/>
      <c r="M75" s="120"/>
    </row>
    <row r="76" spans="2:19" ht="12.4" hidden="1" customHeight="1" outlineLevel="1" x14ac:dyDescent="0.2">
      <c r="B76" s="137"/>
      <c r="C76" s="325" t="str">
        <f>IF('App Info &amp; Participants'!A29="","",'App Info &amp; Participants'!A29)</f>
        <v/>
      </c>
      <c r="D76" s="326"/>
      <c r="E76" s="329" t="str">
        <f>IF('App Info &amp; Participants'!C29="","",'App Info &amp; Participants'!C29&amp;" / " &amp;'App Info &amp; Participants'!I29)</f>
        <v/>
      </c>
      <c r="F76" s="330"/>
      <c r="G76" s="330" t="str">
        <f>IF('App Info &amp; Participants'!E29="","",'App Info &amp; Participants'!E29)</f>
        <v/>
      </c>
      <c r="H76" s="331"/>
      <c r="I76" s="369"/>
      <c r="J76" s="370"/>
      <c r="K76" s="225"/>
      <c r="L76" s="226"/>
      <c r="M76" s="120"/>
    </row>
    <row r="77" spans="2:19" ht="12.4" hidden="1" customHeight="1" outlineLevel="1" x14ac:dyDescent="0.2">
      <c r="B77" s="137"/>
      <c r="C77" s="325" t="str">
        <f>IF('App Info &amp; Participants'!A30="","",'App Info &amp; Participants'!A30)</f>
        <v/>
      </c>
      <c r="D77" s="326"/>
      <c r="E77" s="329" t="str">
        <f>IF('App Info &amp; Participants'!C30="","",'App Info &amp; Participants'!C30&amp;" / " &amp;'App Info &amp; Participants'!I30)</f>
        <v/>
      </c>
      <c r="F77" s="330"/>
      <c r="G77" s="330" t="str">
        <f>IF('App Info &amp; Participants'!E30="","",'App Info &amp; Participants'!E30)</f>
        <v/>
      </c>
      <c r="H77" s="331"/>
      <c r="I77" s="369"/>
      <c r="J77" s="370"/>
      <c r="K77" s="225"/>
      <c r="L77" s="226"/>
      <c r="M77" s="120"/>
    </row>
    <row r="78" spans="2:19" ht="12.4" hidden="1" customHeight="1" outlineLevel="1" x14ac:dyDescent="0.2">
      <c r="B78" s="137"/>
      <c r="C78" s="327" t="str">
        <f>IF('App Info &amp; Participants'!A31="","",'App Info &amp; Participants'!A31)</f>
        <v/>
      </c>
      <c r="D78" s="328"/>
      <c r="E78" s="329" t="str">
        <f>IF('App Info &amp; Participants'!C31="","",'App Info &amp; Participants'!C31&amp;" / " &amp;'App Info &amp; Participants'!I31)</f>
        <v/>
      </c>
      <c r="F78" s="330"/>
      <c r="G78" s="330" t="str">
        <f>IF('App Info &amp; Participants'!E31="","",'App Info &amp; Participants'!E31)</f>
        <v/>
      </c>
      <c r="H78" s="331"/>
      <c r="I78" s="369"/>
      <c r="J78" s="370"/>
      <c r="K78" s="225"/>
      <c r="L78" s="226"/>
      <c r="M78" s="120"/>
    </row>
    <row r="79" spans="2:19" collapsed="1" x14ac:dyDescent="0.2">
      <c r="B79" s="138"/>
      <c r="C79" s="380" t="s">
        <v>109</v>
      </c>
      <c r="D79" s="381"/>
      <c r="E79" s="458"/>
      <c r="F79" s="459"/>
      <c r="G79" s="459"/>
      <c r="H79" s="460"/>
      <c r="I79" s="149"/>
      <c r="J79" s="150"/>
      <c r="K79" s="233"/>
      <c r="L79" s="234"/>
      <c r="M79" s="120"/>
    </row>
    <row r="80" spans="2:19" x14ac:dyDescent="0.2">
      <c r="B80" s="137"/>
      <c r="C80" s="382" t="s">
        <v>110</v>
      </c>
      <c r="D80" s="383"/>
      <c r="E80" s="373"/>
      <c r="F80" s="311"/>
      <c r="G80" s="311"/>
      <c r="H80" s="310"/>
      <c r="I80" s="369"/>
      <c r="J80" s="370"/>
      <c r="K80" s="225"/>
      <c r="L80" s="226"/>
      <c r="M80" s="120"/>
    </row>
    <row r="81" spans="2:15" x14ac:dyDescent="0.2">
      <c r="B81" s="137"/>
      <c r="C81" s="382" t="s">
        <v>116</v>
      </c>
      <c r="D81" s="383"/>
      <c r="E81" s="464" t="s">
        <v>82</v>
      </c>
      <c r="F81" s="465"/>
      <c r="G81" s="465"/>
      <c r="H81" s="466"/>
      <c r="I81" s="369"/>
      <c r="J81" s="370"/>
      <c r="K81" s="225"/>
      <c r="L81" s="226"/>
      <c r="M81" s="120"/>
    </row>
    <row r="82" spans="2:15" ht="13.9" customHeight="1" x14ac:dyDescent="0.2">
      <c r="B82" s="138"/>
      <c r="C82" s="380" t="s">
        <v>111</v>
      </c>
      <c r="D82" s="381"/>
      <c r="E82" s="461" t="s">
        <v>93</v>
      </c>
      <c r="F82" s="462"/>
      <c r="G82" s="462"/>
      <c r="H82" s="463"/>
      <c r="I82" s="151"/>
      <c r="J82" s="152"/>
      <c r="K82" s="233"/>
      <c r="L82" s="234"/>
      <c r="M82" s="120"/>
      <c r="N82" s="97"/>
    </row>
    <row r="83" spans="2:15" ht="13.9" customHeight="1" x14ac:dyDescent="0.2">
      <c r="B83" s="137"/>
      <c r="C83" s="371" t="s">
        <v>229</v>
      </c>
      <c r="D83" s="372"/>
      <c r="E83" s="464" t="s">
        <v>77</v>
      </c>
      <c r="F83" s="465"/>
      <c r="G83" s="465"/>
      <c r="H83" s="466"/>
      <c r="I83" s="369"/>
      <c r="J83" s="370"/>
      <c r="K83" s="225"/>
      <c r="L83" s="226"/>
      <c r="M83" s="120"/>
    </row>
    <row r="84" spans="2:15" ht="13.9" customHeight="1" x14ac:dyDescent="0.2">
      <c r="B84" s="137"/>
      <c r="C84" s="371" t="s">
        <v>230</v>
      </c>
      <c r="D84" s="372"/>
      <c r="E84" s="464" t="s">
        <v>28</v>
      </c>
      <c r="F84" s="465"/>
      <c r="G84" s="465"/>
      <c r="H84" s="466"/>
      <c r="I84" s="369"/>
      <c r="J84" s="370"/>
      <c r="K84" s="225"/>
      <c r="L84" s="226"/>
      <c r="M84" s="120"/>
    </row>
    <row r="85" spans="2:15" ht="13.9" customHeight="1" x14ac:dyDescent="0.2">
      <c r="B85" s="137"/>
      <c r="C85" s="371" t="s">
        <v>231</v>
      </c>
      <c r="D85" s="372"/>
      <c r="E85" s="464" t="s">
        <v>29</v>
      </c>
      <c r="F85" s="465"/>
      <c r="G85" s="465"/>
      <c r="H85" s="466"/>
      <c r="I85" s="369"/>
      <c r="J85" s="370"/>
      <c r="K85" s="225"/>
      <c r="L85" s="226"/>
      <c r="M85" s="120"/>
    </row>
    <row r="86" spans="2:15" ht="13.9" customHeight="1" x14ac:dyDescent="0.2">
      <c r="B86" s="137"/>
      <c r="C86" s="371" t="s">
        <v>232</v>
      </c>
      <c r="D86" s="372"/>
      <c r="E86" s="464" t="s">
        <v>212</v>
      </c>
      <c r="F86" s="465"/>
      <c r="G86" s="465"/>
      <c r="H86" s="466"/>
      <c r="I86" s="369"/>
      <c r="J86" s="370"/>
      <c r="K86" s="225"/>
      <c r="L86" s="226"/>
      <c r="M86" s="120"/>
    </row>
    <row r="87" spans="2:15" ht="13.9" customHeight="1" x14ac:dyDescent="0.2">
      <c r="B87" s="137"/>
      <c r="C87" s="371" t="s">
        <v>233</v>
      </c>
      <c r="D87" s="372"/>
      <c r="E87" s="373"/>
      <c r="F87" s="374"/>
      <c r="G87" s="374"/>
      <c r="H87" s="375"/>
      <c r="I87" s="369"/>
      <c r="J87" s="370"/>
      <c r="K87" s="225"/>
      <c r="L87" s="226"/>
      <c r="M87" s="120"/>
    </row>
    <row r="88" spans="2:15" ht="13.9" customHeight="1" x14ac:dyDescent="0.2">
      <c r="B88" s="137"/>
      <c r="C88" s="371" t="s">
        <v>234</v>
      </c>
      <c r="D88" s="372"/>
      <c r="E88" s="373"/>
      <c r="F88" s="374"/>
      <c r="G88" s="374"/>
      <c r="H88" s="375"/>
      <c r="I88" s="369"/>
      <c r="J88" s="370"/>
      <c r="K88" s="225"/>
      <c r="L88" s="226"/>
      <c r="M88" s="120"/>
    </row>
    <row r="89" spans="2:15" ht="13.9" customHeight="1" x14ac:dyDescent="0.2">
      <c r="B89" s="137"/>
      <c r="C89" s="371" t="s">
        <v>235</v>
      </c>
      <c r="D89" s="372"/>
      <c r="E89" s="464" t="s">
        <v>98</v>
      </c>
      <c r="F89" s="465"/>
      <c r="G89" s="465"/>
      <c r="H89" s="466"/>
      <c r="I89" s="369"/>
      <c r="J89" s="370"/>
      <c r="K89" s="225"/>
      <c r="L89" s="226"/>
      <c r="M89" s="120"/>
    </row>
    <row r="90" spans="2:15" ht="13.9" customHeight="1" x14ac:dyDescent="0.2">
      <c r="B90" s="137"/>
      <c r="C90" s="371" t="s">
        <v>236</v>
      </c>
      <c r="D90" s="372"/>
      <c r="E90" s="373"/>
      <c r="F90" s="374"/>
      <c r="G90" s="374"/>
      <c r="H90" s="375"/>
      <c r="I90" s="369"/>
      <c r="J90" s="370"/>
      <c r="K90" s="225"/>
      <c r="L90" s="226"/>
      <c r="M90" s="120"/>
    </row>
    <row r="91" spans="2:15" ht="13.9" customHeight="1" x14ac:dyDescent="0.2">
      <c r="B91" s="137"/>
      <c r="C91" s="371" t="s">
        <v>237</v>
      </c>
      <c r="D91" s="372"/>
      <c r="E91" s="464" t="s">
        <v>83</v>
      </c>
      <c r="F91" s="465"/>
      <c r="G91" s="465"/>
      <c r="H91" s="466"/>
      <c r="I91" s="369"/>
      <c r="J91" s="370"/>
      <c r="K91" s="225"/>
      <c r="L91" s="226"/>
      <c r="M91" s="120"/>
    </row>
    <row r="92" spans="2:15" ht="13.9" customHeight="1" x14ac:dyDescent="0.2">
      <c r="B92" s="137"/>
      <c r="C92" s="371" t="s">
        <v>238</v>
      </c>
      <c r="D92" s="372"/>
      <c r="E92" s="373"/>
      <c r="F92" s="374"/>
      <c r="G92" s="374"/>
      <c r="H92" s="375"/>
      <c r="I92" s="369"/>
      <c r="J92" s="370"/>
      <c r="K92" s="225"/>
      <c r="L92" s="226"/>
      <c r="M92" s="120"/>
    </row>
    <row r="93" spans="2:15" ht="13.9" customHeight="1" x14ac:dyDescent="0.2">
      <c r="B93" s="137"/>
      <c r="C93" s="371" t="s">
        <v>239</v>
      </c>
      <c r="D93" s="372"/>
      <c r="E93" s="373"/>
      <c r="F93" s="374"/>
      <c r="G93" s="374"/>
      <c r="H93" s="375"/>
      <c r="I93" s="369"/>
      <c r="J93" s="370"/>
      <c r="K93" s="225"/>
      <c r="L93" s="226"/>
      <c r="M93" s="120"/>
      <c r="N93" s="97"/>
      <c r="O93" s="97"/>
    </row>
    <row r="94" spans="2:15" ht="13.9" customHeight="1" x14ac:dyDescent="0.2">
      <c r="B94" s="137"/>
      <c r="C94" s="371" t="s">
        <v>240</v>
      </c>
      <c r="D94" s="372"/>
      <c r="E94" s="373"/>
      <c r="F94" s="374"/>
      <c r="G94" s="374"/>
      <c r="H94" s="375"/>
      <c r="I94" s="369"/>
      <c r="J94" s="370"/>
      <c r="K94" s="225"/>
      <c r="L94" s="226"/>
      <c r="M94" s="120"/>
      <c r="N94" s="97"/>
      <c r="O94" s="97"/>
    </row>
    <row r="95" spans="2:15" ht="13.9" customHeight="1" x14ac:dyDescent="0.2">
      <c r="B95" s="138"/>
      <c r="C95" s="380" t="s">
        <v>112</v>
      </c>
      <c r="D95" s="381"/>
      <c r="E95" s="461" t="s">
        <v>132</v>
      </c>
      <c r="F95" s="462"/>
      <c r="G95" s="462"/>
      <c r="H95" s="463"/>
      <c r="I95" s="149"/>
      <c r="J95" s="150"/>
      <c r="K95" s="233"/>
      <c r="L95" s="234"/>
      <c r="M95" s="120"/>
      <c r="N95" s="97"/>
      <c r="O95" s="97"/>
    </row>
    <row r="96" spans="2:15" ht="13.9" customHeight="1" x14ac:dyDescent="0.2">
      <c r="B96" s="137"/>
      <c r="C96" s="371" t="s">
        <v>220</v>
      </c>
      <c r="D96" s="372"/>
      <c r="E96" s="373"/>
      <c r="F96" s="374"/>
      <c r="G96" s="374"/>
      <c r="H96" s="375"/>
      <c r="I96" s="369"/>
      <c r="J96" s="370"/>
      <c r="K96" s="225"/>
      <c r="L96" s="226"/>
      <c r="M96" s="120"/>
      <c r="N96" s="97"/>
      <c r="O96" s="97"/>
    </row>
    <row r="97" spans="2:19" ht="13.9" customHeight="1" x14ac:dyDescent="0.2">
      <c r="B97" s="137"/>
      <c r="C97" s="371" t="s">
        <v>221</v>
      </c>
      <c r="D97" s="372"/>
      <c r="E97" s="373" t="s">
        <v>219</v>
      </c>
      <c r="F97" s="374"/>
      <c r="G97" s="374"/>
      <c r="H97" s="375"/>
      <c r="I97" s="369"/>
      <c r="J97" s="370"/>
      <c r="K97" s="225"/>
      <c r="L97" s="226"/>
      <c r="M97" s="120"/>
      <c r="N97" s="97"/>
      <c r="O97" s="97"/>
    </row>
    <row r="98" spans="2:19" ht="13.9" customHeight="1" x14ac:dyDescent="0.2">
      <c r="B98" s="137"/>
      <c r="C98" s="371" t="s">
        <v>222</v>
      </c>
      <c r="D98" s="372"/>
      <c r="E98" s="373"/>
      <c r="F98" s="374"/>
      <c r="G98" s="374"/>
      <c r="H98" s="375"/>
      <c r="I98" s="369"/>
      <c r="J98" s="370"/>
      <c r="K98" s="225"/>
      <c r="L98" s="226"/>
      <c r="M98" s="120"/>
    </row>
    <row r="99" spans="2:19" ht="13.9" customHeight="1" x14ac:dyDescent="0.2">
      <c r="B99" s="137"/>
      <c r="C99" s="371" t="s">
        <v>223</v>
      </c>
      <c r="D99" s="372"/>
      <c r="E99" s="373"/>
      <c r="F99" s="374"/>
      <c r="G99" s="374"/>
      <c r="H99" s="375"/>
      <c r="I99" s="369"/>
      <c r="J99" s="370"/>
      <c r="K99" s="225"/>
      <c r="L99" s="226"/>
      <c r="M99" s="120"/>
    </row>
    <row r="100" spans="2:19" ht="13.9" customHeight="1" x14ac:dyDescent="0.2">
      <c r="B100" s="137"/>
      <c r="C100" s="371" t="s">
        <v>224</v>
      </c>
      <c r="D100" s="372"/>
      <c r="E100" s="373"/>
      <c r="F100" s="374"/>
      <c r="G100" s="374"/>
      <c r="H100" s="375"/>
      <c r="I100" s="369"/>
      <c r="J100" s="370"/>
      <c r="K100" s="225"/>
      <c r="L100" s="226"/>
      <c r="M100" s="120"/>
    </row>
    <row r="101" spans="2:19" ht="13.9" customHeight="1" x14ac:dyDescent="0.2">
      <c r="B101" s="137"/>
      <c r="C101" s="371" t="s">
        <v>225</v>
      </c>
      <c r="D101" s="372"/>
      <c r="E101" s="373"/>
      <c r="F101" s="374"/>
      <c r="G101" s="374"/>
      <c r="H101" s="375"/>
      <c r="I101" s="369"/>
      <c r="J101" s="370"/>
      <c r="K101" s="225"/>
      <c r="L101" s="226"/>
      <c r="M101" s="120"/>
    </row>
    <row r="102" spans="2:19" ht="13.9" customHeight="1" x14ac:dyDescent="0.2">
      <c r="B102" s="210"/>
      <c r="C102" s="384" t="s">
        <v>226</v>
      </c>
      <c r="D102" s="385"/>
      <c r="E102" s="386" t="s">
        <v>214</v>
      </c>
      <c r="F102" s="387"/>
      <c r="G102" s="387"/>
      <c r="H102" s="387"/>
      <c r="I102" s="387"/>
      <c r="J102" s="388"/>
      <c r="K102" s="237"/>
      <c r="L102" s="238"/>
      <c r="M102" s="120"/>
    </row>
    <row r="103" spans="2:19" ht="13.9" customHeight="1" x14ac:dyDescent="0.2">
      <c r="B103" s="137"/>
      <c r="C103" s="371" t="s">
        <v>227</v>
      </c>
      <c r="D103" s="372"/>
      <c r="E103" s="400" t="s">
        <v>216</v>
      </c>
      <c r="F103" s="401"/>
      <c r="G103" s="401"/>
      <c r="H103" s="402"/>
      <c r="I103" s="369"/>
      <c r="J103" s="370"/>
      <c r="K103" s="225"/>
      <c r="L103" s="226"/>
      <c r="M103" s="120"/>
    </row>
    <row r="104" spans="2:19" ht="13.9" customHeight="1" x14ac:dyDescent="0.2">
      <c r="B104" s="240"/>
      <c r="C104" s="389" t="s">
        <v>228</v>
      </c>
      <c r="D104" s="390"/>
      <c r="E104" s="403" t="s">
        <v>215</v>
      </c>
      <c r="F104" s="404"/>
      <c r="G104" s="404"/>
      <c r="H104" s="405"/>
      <c r="I104" s="394"/>
      <c r="J104" s="395"/>
      <c r="K104" s="241"/>
      <c r="L104" s="242"/>
      <c r="M104" s="120"/>
    </row>
    <row r="105" spans="2:19" ht="13.9" customHeight="1" x14ac:dyDescent="0.2">
      <c r="B105" s="138"/>
      <c r="C105" s="410" t="s">
        <v>113</v>
      </c>
      <c r="D105" s="410"/>
      <c r="E105" s="411" t="s">
        <v>26</v>
      </c>
      <c r="F105" s="411"/>
      <c r="G105" s="411"/>
      <c r="H105" s="411"/>
      <c r="I105" s="412"/>
      <c r="J105" s="413"/>
      <c r="K105" s="233"/>
      <c r="L105" s="234"/>
      <c r="M105" s="120"/>
    </row>
    <row r="106" spans="2:19" ht="13.9" customHeight="1" x14ac:dyDescent="0.2">
      <c r="B106" s="137"/>
      <c r="C106" s="391" t="s">
        <v>217</v>
      </c>
      <c r="D106" s="391"/>
      <c r="E106" s="406" t="s">
        <v>26</v>
      </c>
      <c r="F106" s="406"/>
      <c r="G106" s="406"/>
      <c r="H106" s="406"/>
      <c r="I106" s="396"/>
      <c r="J106" s="397"/>
      <c r="K106" s="225"/>
      <c r="L106" s="226"/>
      <c r="M106" s="120"/>
    </row>
    <row r="107" spans="2:19" ht="13.9" customHeight="1" thickBot="1" x14ac:dyDescent="0.25">
      <c r="B107" s="244"/>
      <c r="C107" s="392" t="s">
        <v>218</v>
      </c>
      <c r="D107" s="393"/>
      <c r="E107" s="407" t="s">
        <v>26</v>
      </c>
      <c r="F107" s="408"/>
      <c r="G107" s="408"/>
      <c r="H107" s="409"/>
      <c r="I107" s="398"/>
      <c r="J107" s="399"/>
      <c r="K107" s="245"/>
      <c r="L107" s="246"/>
      <c r="M107" s="120"/>
    </row>
    <row r="108" spans="2:19" ht="12.75" customHeight="1" x14ac:dyDescent="0.2">
      <c r="B108" s="153"/>
      <c r="C108" s="154"/>
      <c r="D108" s="154"/>
      <c r="E108" s="134"/>
      <c r="F108" s="134"/>
      <c r="G108" s="134"/>
      <c r="H108" s="134"/>
      <c r="I108" s="134"/>
      <c r="J108" s="134"/>
      <c r="K108" s="232"/>
      <c r="L108" s="232"/>
    </row>
    <row r="109" spans="2:19" ht="15.75" x14ac:dyDescent="0.25">
      <c r="B109" s="155" t="s">
        <v>84</v>
      </c>
      <c r="C109" s="134"/>
      <c r="D109" s="155"/>
      <c r="E109" s="156" t="s">
        <v>86</v>
      </c>
      <c r="F109" s="156"/>
      <c r="G109" s="156"/>
      <c r="H109" s="156"/>
      <c r="I109" s="156"/>
      <c r="J109" s="156"/>
      <c r="K109" s="218"/>
      <c r="L109" s="218"/>
      <c r="M109" s="123"/>
      <c r="N109" s="302" t="s">
        <v>129</v>
      </c>
      <c r="O109" s="303"/>
      <c r="P109" s="303"/>
      <c r="Q109" s="303"/>
      <c r="R109" s="303"/>
      <c r="S109" s="304"/>
    </row>
    <row r="110" spans="2:19" ht="15" thickBot="1" x14ac:dyDescent="0.25">
      <c r="B110" s="153"/>
      <c r="C110" s="134"/>
      <c r="D110" s="134"/>
      <c r="E110" s="134"/>
      <c r="F110" s="134"/>
      <c r="G110" s="134"/>
      <c r="H110" s="134"/>
      <c r="I110" s="134"/>
      <c r="J110" s="134"/>
      <c r="K110" s="232"/>
      <c r="L110" s="232"/>
    </row>
    <row r="111" spans="2:19" ht="15" x14ac:dyDescent="0.25">
      <c r="B111" s="315" t="s">
        <v>6</v>
      </c>
      <c r="C111" s="316"/>
      <c r="D111" s="317"/>
      <c r="E111" s="305" t="s">
        <v>85</v>
      </c>
      <c r="F111" s="306"/>
      <c r="G111" s="305" t="s">
        <v>126</v>
      </c>
      <c r="H111" s="306"/>
      <c r="I111" s="318" t="s">
        <v>24</v>
      </c>
      <c r="J111" s="316"/>
      <c r="K111" s="316"/>
      <c r="L111" s="319"/>
      <c r="M111" s="124"/>
    </row>
    <row r="112" spans="2:19" ht="26.1" customHeight="1" x14ac:dyDescent="0.2">
      <c r="B112" s="296" t="s">
        <v>125</v>
      </c>
      <c r="C112" s="297"/>
      <c r="D112" s="298"/>
      <c r="E112" s="309"/>
      <c r="F112" s="310"/>
      <c r="G112" s="309"/>
      <c r="H112" s="310"/>
      <c r="I112" s="309"/>
      <c r="J112" s="311"/>
      <c r="K112" s="311"/>
      <c r="L112" s="312"/>
      <c r="M112" s="125">
        <v>1</v>
      </c>
      <c r="N112" s="302" t="s">
        <v>130</v>
      </c>
      <c r="O112" s="303"/>
      <c r="P112" s="303"/>
      <c r="Q112" s="303"/>
      <c r="R112" s="303"/>
      <c r="S112" s="304"/>
    </row>
    <row r="113" spans="2:13" ht="26.1" customHeight="1" x14ac:dyDescent="0.2">
      <c r="B113" s="296"/>
      <c r="C113" s="297"/>
      <c r="D113" s="298"/>
      <c r="E113" s="309"/>
      <c r="F113" s="310"/>
      <c r="G113" s="309"/>
      <c r="H113" s="310"/>
      <c r="I113" s="309"/>
      <c r="J113" s="311"/>
      <c r="K113" s="311"/>
      <c r="L113" s="312"/>
      <c r="M113" s="125">
        <f>M112+1</f>
        <v>2</v>
      </c>
    </row>
    <row r="114" spans="2:13" ht="26.1" customHeight="1" x14ac:dyDescent="0.2">
      <c r="B114" s="296"/>
      <c r="C114" s="297"/>
      <c r="D114" s="298"/>
      <c r="E114" s="309"/>
      <c r="F114" s="310"/>
      <c r="G114" s="309"/>
      <c r="H114" s="310"/>
      <c r="I114" s="309"/>
      <c r="J114" s="311"/>
      <c r="K114" s="311"/>
      <c r="L114" s="312"/>
      <c r="M114" s="125">
        <f t="shared" ref="M114:M136" si="2">M113+1</f>
        <v>3</v>
      </c>
    </row>
    <row r="115" spans="2:13" ht="26.1" customHeight="1" x14ac:dyDescent="0.2">
      <c r="B115" s="296"/>
      <c r="C115" s="297"/>
      <c r="D115" s="298"/>
      <c r="E115" s="309"/>
      <c r="F115" s="310"/>
      <c r="G115" s="309"/>
      <c r="H115" s="310"/>
      <c r="I115" s="309"/>
      <c r="J115" s="311"/>
      <c r="K115" s="311"/>
      <c r="L115" s="312"/>
      <c r="M115" s="125">
        <f t="shared" si="2"/>
        <v>4</v>
      </c>
    </row>
    <row r="116" spans="2:13" ht="26.1" customHeight="1" x14ac:dyDescent="0.2">
      <c r="B116" s="296"/>
      <c r="C116" s="297"/>
      <c r="D116" s="298"/>
      <c r="E116" s="309"/>
      <c r="F116" s="310"/>
      <c r="G116" s="309"/>
      <c r="H116" s="310"/>
      <c r="I116" s="309"/>
      <c r="J116" s="311"/>
      <c r="K116" s="311"/>
      <c r="L116" s="312"/>
      <c r="M116" s="125">
        <f t="shared" si="2"/>
        <v>5</v>
      </c>
    </row>
    <row r="117" spans="2:13" ht="26.1" customHeight="1" x14ac:dyDescent="0.2">
      <c r="B117" s="296"/>
      <c r="C117" s="297"/>
      <c r="D117" s="298"/>
      <c r="E117" s="309"/>
      <c r="F117" s="310"/>
      <c r="G117" s="309"/>
      <c r="H117" s="310"/>
      <c r="I117" s="309"/>
      <c r="J117" s="311"/>
      <c r="K117" s="311"/>
      <c r="L117" s="312"/>
      <c r="M117" s="125">
        <f t="shared" si="2"/>
        <v>6</v>
      </c>
    </row>
    <row r="118" spans="2:13" ht="26.1" customHeight="1" x14ac:dyDescent="0.2">
      <c r="B118" s="296"/>
      <c r="C118" s="297"/>
      <c r="D118" s="298"/>
      <c r="E118" s="309"/>
      <c r="F118" s="310"/>
      <c r="G118" s="309"/>
      <c r="H118" s="310"/>
      <c r="I118" s="309"/>
      <c r="J118" s="311"/>
      <c r="K118" s="311"/>
      <c r="L118" s="312"/>
      <c r="M118" s="125">
        <f t="shared" si="2"/>
        <v>7</v>
      </c>
    </row>
    <row r="119" spans="2:13" ht="26.1" customHeight="1" x14ac:dyDescent="0.2">
      <c r="B119" s="296"/>
      <c r="C119" s="297"/>
      <c r="D119" s="298"/>
      <c r="E119" s="309"/>
      <c r="F119" s="310"/>
      <c r="G119" s="309"/>
      <c r="H119" s="310"/>
      <c r="I119" s="309"/>
      <c r="J119" s="311"/>
      <c r="K119" s="311"/>
      <c r="L119" s="312"/>
      <c r="M119" s="125">
        <f t="shared" si="2"/>
        <v>8</v>
      </c>
    </row>
    <row r="120" spans="2:13" ht="26.1" customHeight="1" x14ac:dyDescent="0.2">
      <c r="B120" s="296"/>
      <c r="C120" s="297"/>
      <c r="D120" s="298"/>
      <c r="E120" s="309"/>
      <c r="F120" s="310"/>
      <c r="G120" s="309"/>
      <c r="H120" s="310"/>
      <c r="I120" s="309"/>
      <c r="J120" s="311"/>
      <c r="K120" s="311"/>
      <c r="L120" s="312"/>
      <c r="M120" s="125">
        <f t="shared" si="2"/>
        <v>9</v>
      </c>
    </row>
    <row r="121" spans="2:13" ht="26.1" customHeight="1" x14ac:dyDescent="0.2">
      <c r="B121" s="296"/>
      <c r="C121" s="297"/>
      <c r="D121" s="298"/>
      <c r="E121" s="309"/>
      <c r="F121" s="310"/>
      <c r="G121" s="309"/>
      <c r="H121" s="310"/>
      <c r="I121" s="309"/>
      <c r="J121" s="311"/>
      <c r="K121" s="311"/>
      <c r="L121" s="312"/>
      <c r="M121" s="125">
        <f t="shared" si="2"/>
        <v>10</v>
      </c>
    </row>
    <row r="122" spans="2:13" ht="26.1" customHeight="1" x14ac:dyDescent="0.2">
      <c r="B122" s="296"/>
      <c r="C122" s="297"/>
      <c r="D122" s="298"/>
      <c r="E122" s="309"/>
      <c r="F122" s="310"/>
      <c r="G122" s="309"/>
      <c r="H122" s="310"/>
      <c r="I122" s="309"/>
      <c r="J122" s="311"/>
      <c r="K122" s="311"/>
      <c r="L122" s="312"/>
      <c r="M122" s="125">
        <f t="shared" si="2"/>
        <v>11</v>
      </c>
    </row>
    <row r="123" spans="2:13" ht="26.1" customHeight="1" x14ac:dyDescent="0.2">
      <c r="B123" s="296"/>
      <c r="C123" s="297"/>
      <c r="D123" s="298"/>
      <c r="E123" s="309"/>
      <c r="F123" s="310"/>
      <c r="G123" s="309"/>
      <c r="H123" s="310"/>
      <c r="I123" s="309"/>
      <c r="J123" s="311"/>
      <c r="K123" s="311"/>
      <c r="L123" s="312"/>
      <c r="M123" s="125">
        <f t="shared" si="2"/>
        <v>12</v>
      </c>
    </row>
    <row r="124" spans="2:13" ht="26.1" customHeight="1" x14ac:dyDescent="0.2">
      <c r="B124" s="296"/>
      <c r="C124" s="297"/>
      <c r="D124" s="298"/>
      <c r="E124" s="309"/>
      <c r="F124" s="310"/>
      <c r="G124" s="309"/>
      <c r="H124" s="310"/>
      <c r="I124" s="309"/>
      <c r="J124" s="311"/>
      <c r="K124" s="311"/>
      <c r="L124" s="312"/>
      <c r="M124" s="125">
        <f t="shared" si="2"/>
        <v>13</v>
      </c>
    </row>
    <row r="125" spans="2:13" ht="26.1" customHeight="1" x14ac:dyDescent="0.2">
      <c r="B125" s="296"/>
      <c r="C125" s="297"/>
      <c r="D125" s="298"/>
      <c r="E125" s="309"/>
      <c r="F125" s="310"/>
      <c r="G125" s="309"/>
      <c r="H125" s="310"/>
      <c r="I125" s="309"/>
      <c r="J125" s="311"/>
      <c r="K125" s="311"/>
      <c r="L125" s="312"/>
      <c r="M125" s="125">
        <f t="shared" si="2"/>
        <v>14</v>
      </c>
    </row>
    <row r="126" spans="2:13" ht="26.1" customHeight="1" x14ac:dyDescent="0.2">
      <c r="B126" s="296"/>
      <c r="C126" s="297"/>
      <c r="D126" s="298"/>
      <c r="E126" s="309"/>
      <c r="F126" s="310"/>
      <c r="G126" s="309"/>
      <c r="H126" s="310"/>
      <c r="I126" s="309"/>
      <c r="J126" s="311"/>
      <c r="K126" s="311"/>
      <c r="L126" s="312"/>
      <c r="M126" s="125">
        <f t="shared" si="2"/>
        <v>15</v>
      </c>
    </row>
    <row r="127" spans="2:13" ht="26.1" customHeight="1" x14ac:dyDescent="0.2">
      <c r="B127" s="296"/>
      <c r="C127" s="297"/>
      <c r="D127" s="298"/>
      <c r="E127" s="309"/>
      <c r="F127" s="310"/>
      <c r="G127" s="309"/>
      <c r="H127" s="310"/>
      <c r="I127" s="309"/>
      <c r="J127" s="311"/>
      <c r="K127" s="311"/>
      <c r="L127" s="312"/>
      <c r="M127" s="125">
        <f t="shared" si="2"/>
        <v>16</v>
      </c>
    </row>
    <row r="128" spans="2:13" ht="26.1" customHeight="1" x14ac:dyDescent="0.2">
      <c r="B128" s="296"/>
      <c r="C128" s="297"/>
      <c r="D128" s="298"/>
      <c r="E128" s="309"/>
      <c r="F128" s="310"/>
      <c r="G128" s="309"/>
      <c r="H128" s="310"/>
      <c r="I128" s="309"/>
      <c r="J128" s="311"/>
      <c r="K128" s="311"/>
      <c r="L128" s="312"/>
      <c r="M128" s="125">
        <f t="shared" si="2"/>
        <v>17</v>
      </c>
    </row>
    <row r="129" spans="2:13" ht="26.1" customHeight="1" x14ac:dyDescent="0.2">
      <c r="B129" s="296"/>
      <c r="C129" s="297"/>
      <c r="D129" s="298"/>
      <c r="E129" s="309"/>
      <c r="F129" s="310"/>
      <c r="G129" s="309"/>
      <c r="H129" s="310"/>
      <c r="I129" s="309"/>
      <c r="J129" s="311"/>
      <c r="K129" s="311"/>
      <c r="L129" s="312"/>
      <c r="M129" s="125">
        <f t="shared" si="2"/>
        <v>18</v>
      </c>
    </row>
    <row r="130" spans="2:13" ht="26.1" customHeight="1" x14ac:dyDescent="0.2">
      <c r="B130" s="296"/>
      <c r="C130" s="297"/>
      <c r="D130" s="298"/>
      <c r="E130" s="309"/>
      <c r="F130" s="310"/>
      <c r="G130" s="309"/>
      <c r="H130" s="310"/>
      <c r="I130" s="309"/>
      <c r="J130" s="311"/>
      <c r="K130" s="311"/>
      <c r="L130" s="312"/>
      <c r="M130" s="125">
        <f t="shared" si="2"/>
        <v>19</v>
      </c>
    </row>
    <row r="131" spans="2:13" ht="26.1" customHeight="1" x14ac:dyDescent="0.2">
      <c r="B131" s="296"/>
      <c r="C131" s="297"/>
      <c r="D131" s="298"/>
      <c r="E131" s="309"/>
      <c r="F131" s="310"/>
      <c r="G131" s="309"/>
      <c r="H131" s="310"/>
      <c r="I131" s="309"/>
      <c r="J131" s="311"/>
      <c r="K131" s="311"/>
      <c r="L131" s="312"/>
      <c r="M131" s="125">
        <f t="shared" si="2"/>
        <v>20</v>
      </c>
    </row>
    <row r="132" spans="2:13" ht="26.1" customHeight="1" x14ac:dyDescent="0.2">
      <c r="B132" s="296"/>
      <c r="C132" s="297"/>
      <c r="D132" s="298"/>
      <c r="E132" s="309"/>
      <c r="F132" s="310"/>
      <c r="G132" s="309"/>
      <c r="H132" s="310"/>
      <c r="I132" s="309"/>
      <c r="J132" s="311"/>
      <c r="K132" s="311"/>
      <c r="L132" s="312"/>
      <c r="M132" s="125">
        <f t="shared" si="2"/>
        <v>21</v>
      </c>
    </row>
    <row r="133" spans="2:13" ht="26.1" customHeight="1" x14ac:dyDescent="0.2">
      <c r="B133" s="296"/>
      <c r="C133" s="297"/>
      <c r="D133" s="298"/>
      <c r="E133" s="309"/>
      <c r="F133" s="310"/>
      <c r="G133" s="309"/>
      <c r="H133" s="310"/>
      <c r="I133" s="309"/>
      <c r="J133" s="311"/>
      <c r="K133" s="311"/>
      <c r="L133" s="312"/>
      <c r="M133" s="125">
        <f t="shared" si="2"/>
        <v>22</v>
      </c>
    </row>
    <row r="134" spans="2:13" ht="26.1" customHeight="1" x14ac:dyDescent="0.2">
      <c r="B134" s="296"/>
      <c r="C134" s="297"/>
      <c r="D134" s="298"/>
      <c r="E134" s="309"/>
      <c r="F134" s="310"/>
      <c r="G134" s="309"/>
      <c r="H134" s="310"/>
      <c r="I134" s="309"/>
      <c r="J134" s="311"/>
      <c r="K134" s="311"/>
      <c r="L134" s="312"/>
      <c r="M134" s="125">
        <f t="shared" si="2"/>
        <v>23</v>
      </c>
    </row>
    <row r="135" spans="2:13" ht="26.1" customHeight="1" x14ac:dyDescent="0.2">
      <c r="B135" s="296"/>
      <c r="C135" s="297"/>
      <c r="D135" s="298"/>
      <c r="E135" s="309"/>
      <c r="F135" s="310"/>
      <c r="G135" s="309"/>
      <c r="H135" s="310"/>
      <c r="I135" s="309"/>
      <c r="J135" s="311"/>
      <c r="K135" s="311"/>
      <c r="L135" s="312"/>
      <c r="M135" s="125">
        <f t="shared" si="2"/>
        <v>24</v>
      </c>
    </row>
    <row r="136" spans="2:13" ht="26.1" customHeight="1" thickBot="1" x14ac:dyDescent="0.25">
      <c r="B136" s="299"/>
      <c r="C136" s="300"/>
      <c r="D136" s="301"/>
      <c r="E136" s="307"/>
      <c r="F136" s="308"/>
      <c r="G136" s="307"/>
      <c r="H136" s="308"/>
      <c r="I136" s="307"/>
      <c r="J136" s="313"/>
      <c r="K136" s="313"/>
      <c r="L136" s="314"/>
      <c r="M136" s="125">
        <f t="shared" si="2"/>
        <v>25</v>
      </c>
    </row>
  </sheetData>
  <mergeCells count="381">
    <mergeCell ref="E53:H53"/>
    <mergeCell ref="E51:H51"/>
    <mergeCell ref="E91:H91"/>
    <mergeCell ref="E92:H92"/>
    <mergeCell ref="E93:H93"/>
    <mergeCell ref="E94:H94"/>
    <mergeCell ref="E95:H95"/>
    <mergeCell ref="E96:H96"/>
    <mergeCell ref="E97:H97"/>
    <mergeCell ref="E80:H80"/>
    <mergeCell ref="E81:H81"/>
    <mergeCell ref="E83:H83"/>
    <mergeCell ref="E84:H84"/>
    <mergeCell ref="E85:H85"/>
    <mergeCell ref="E86:H86"/>
    <mergeCell ref="E87:H87"/>
    <mergeCell ref="E88:H88"/>
    <mergeCell ref="E89:H89"/>
    <mergeCell ref="I80:J80"/>
    <mergeCell ref="I81:J81"/>
    <mergeCell ref="I83:J83"/>
    <mergeCell ref="I84:J84"/>
    <mergeCell ref="I85:J85"/>
    <mergeCell ref="I86:J86"/>
    <mergeCell ref="I87:J87"/>
    <mergeCell ref="I88:J88"/>
    <mergeCell ref="I89:J89"/>
    <mergeCell ref="I72:J72"/>
    <mergeCell ref="I73:J73"/>
    <mergeCell ref="I74:J74"/>
    <mergeCell ref="I75:J75"/>
    <mergeCell ref="I76:J76"/>
    <mergeCell ref="I77:J77"/>
    <mergeCell ref="I78:J78"/>
    <mergeCell ref="E52:H52"/>
    <mergeCell ref="I56:J56"/>
    <mergeCell ref="I57:J57"/>
    <mergeCell ref="I58:J58"/>
    <mergeCell ref="I59:J59"/>
    <mergeCell ref="I60:J60"/>
    <mergeCell ref="I61:J61"/>
    <mergeCell ref="I52:J52"/>
    <mergeCell ref="I63:J63"/>
    <mergeCell ref="I64:J64"/>
    <mergeCell ref="I65:J65"/>
    <mergeCell ref="I66:J66"/>
    <mergeCell ref="I67:J67"/>
    <mergeCell ref="I68:J68"/>
    <mergeCell ref="I69:J69"/>
    <mergeCell ref="I70:J70"/>
    <mergeCell ref="I71:J71"/>
    <mergeCell ref="C81:D81"/>
    <mergeCell ref="C82:D82"/>
    <mergeCell ref="C83:D83"/>
    <mergeCell ref="C84:D84"/>
    <mergeCell ref="C85:D85"/>
    <mergeCell ref="C86:D86"/>
    <mergeCell ref="C87:D87"/>
    <mergeCell ref="E66:H66"/>
    <mergeCell ref="E67:H67"/>
    <mergeCell ref="E68:H68"/>
    <mergeCell ref="E69:H69"/>
    <mergeCell ref="E70:H70"/>
    <mergeCell ref="E71:H71"/>
    <mergeCell ref="E72:H72"/>
    <mergeCell ref="E73:H73"/>
    <mergeCell ref="E74:H74"/>
    <mergeCell ref="E79:H79"/>
    <mergeCell ref="E82:H82"/>
    <mergeCell ref="F11:G11"/>
    <mergeCell ref="F12:G12"/>
    <mergeCell ref="F13:L13"/>
    <mergeCell ref="C56:D56"/>
    <mergeCell ref="C57:D57"/>
    <mergeCell ref="C58:D58"/>
    <mergeCell ref="C59:D59"/>
    <mergeCell ref="C60:D60"/>
    <mergeCell ref="C61:D61"/>
    <mergeCell ref="C54:D54"/>
    <mergeCell ref="C55:D55"/>
    <mergeCell ref="C53:D53"/>
    <mergeCell ref="I50:J50"/>
    <mergeCell ref="I51:J51"/>
    <mergeCell ref="D36:H36"/>
    <mergeCell ref="D38:E38"/>
    <mergeCell ref="D39:E39"/>
    <mergeCell ref="D40:E40"/>
    <mergeCell ref="D41:E41"/>
    <mergeCell ref="D42:E42"/>
    <mergeCell ref="D43:E43"/>
    <mergeCell ref="D44:E44"/>
    <mergeCell ref="D45:E45"/>
    <mergeCell ref="D30:H30"/>
    <mergeCell ref="D34:H34"/>
    <mergeCell ref="D35:H35"/>
    <mergeCell ref="I21:J21"/>
    <mergeCell ref="I22:J22"/>
    <mergeCell ref="I23:J23"/>
    <mergeCell ref="I24:J24"/>
    <mergeCell ref="I25:J25"/>
    <mergeCell ref="I26:J26"/>
    <mergeCell ref="I27:J27"/>
    <mergeCell ref="I28:J28"/>
    <mergeCell ref="I29:J29"/>
    <mergeCell ref="I30:J30"/>
    <mergeCell ref="I31:J31"/>
    <mergeCell ref="I32:J32"/>
    <mergeCell ref="I33:J33"/>
    <mergeCell ref="I34:J34"/>
    <mergeCell ref="I35:J35"/>
    <mergeCell ref="D21:H21"/>
    <mergeCell ref="D22:H22"/>
    <mergeCell ref="D23:H23"/>
    <mergeCell ref="D24:H24"/>
    <mergeCell ref="D19:H19"/>
    <mergeCell ref="I15:J15"/>
    <mergeCell ref="I16:J16"/>
    <mergeCell ref="I17:J17"/>
    <mergeCell ref="I18:J18"/>
    <mergeCell ref="I19:J19"/>
    <mergeCell ref="D31:H31"/>
    <mergeCell ref="D32:H32"/>
    <mergeCell ref="D33:H33"/>
    <mergeCell ref="B43:C43"/>
    <mergeCell ref="B44:C44"/>
    <mergeCell ref="B45:C45"/>
    <mergeCell ref="B47:C47"/>
    <mergeCell ref="B48:C48"/>
    <mergeCell ref="B46:C46"/>
    <mergeCell ref="C51:D51"/>
    <mergeCell ref="C52:D52"/>
    <mergeCell ref="C50:D50"/>
    <mergeCell ref="D46:E46"/>
    <mergeCell ref="D47:E47"/>
    <mergeCell ref="D48:E48"/>
    <mergeCell ref="E50:H50"/>
    <mergeCell ref="B33:C33"/>
    <mergeCell ref="B34:C34"/>
    <mergeCell ref="B35:C35"/>
    <mergeCell ref="B36:C36"/>
    <mergeCell ref="B38:C38"/>
    <mergeCell ref="B39:C39"/>
    <mergeCell ref="B40:C40"/>
    <mergeCell ref="B41:C41"/>
    <mergeCell ref="B42:C42"/>
    <mergeCell ref="B24:C24"/>
    <mergeCell ref="B25:C25"/>
    <mergeCell ref="B26:C26"/>
    <mergeCell ref="B27:C27"/>
    <mergeCell ref="B28:C28"/>
    <mergeCell ref="B29:C29"/>
    <mergeCell ref="B30:C30"/>
    <mergeCell ref="B31:C31"/>
    <mergeCell ref="B32:C32"/>
    <mergeCell ref="B3:C3"/>
    <mergeCell ref="B4:C4"/>
    <mergeCell ref="B5:C5"/>
    <mergeCell ref="B6:C6"/>
    <mergeCell ref="B7:C7"/>
    <mergeCell ref="B8:C8"/>
    <mergeCell ref="B9:C9"/>
    <mergeCell ref="B10:C10"/>
    <mergeCell ref="B11:C11"/>
    <mergeCell ref="N109:S109"/>
    <mergeCell ref="C103:D103"/>
    <mergeCell ref="C104:D104"/>
    <mergeCell ref="C106:D106"/>
    <mergeCell ref="C107:D107"/>
    <mergeCell ref="I104:J104"/>
    <mergeCell ref="I106:J106"/>
    <mergeCell ref="I107:J107"/>
    <mergeCell ref="E103:H103"/>
    <mergeCell ref="E104:H104"/>
    <mergeCell ref="E106:H106"/>
    <mergeCell ref="E107:H107"/>
    <mergeCell ref="I103:J103"/>
    <mergeCell ref="C105:D105"/>
    <mergeCell ref="E105:H105"/>
    <mergeCell ref="I105:J105"/>
    <mergeCell ref="C98:D98"/>
    <mergeCell ref="C99:D99"/>
    <mergeCell ref="C100:D100"/>
    <mergeCell ref="C101:D101"/>
    <mergeCell ref="C102:D102"/>
    <mergeCell ref="E100:H100"/>
    <mergeCell ref="E101:H101"/>
    <mergeCell ref="C91:D91"/>
    <mergeCell ref="C92:D92"/>
    <mergeCell ref="C93:D93"/>
    <mergeCell ref="C94:D94"/>
    <mergeCell ref="C95:D95"/>
    <mergeCell ref="C96:D96"/>
    <mergeCell ref="C97:D97"/>
    <mergeCell ref="E98:H98"/>
    <mergeCell ref="E99:H99"/>
    <mergeCell ref="E102:J102"/>
    <mergeCell ref="I94:J94"/>
    <mergeCell ref="I96:J96"/>
    <mergeCell ref="I97:J97"/>
    <mergeCell ref="I98:J98"/>
    <mergeCell ref="I99:J99"/>
    <mergeCell ref="I100:J100"/>
    <mergeCell ref="I101:J101"/>
    <mergeCell ref="I91:J91"/>
    <mergeCell ref="I92:J92"/>
    <mergeCell ref="I93:J93"/>
    <mergeCell ref="C88:D88"/>
    <mergeCell ref="C89:D89"/>
    <mergeCell ref="C90:D90"/>
    <mergeCell ref="I90:J90"/>
    <mergeCell ref="E90:H90"/>
    <mergeCell ref="C62:D62"/>
    <mergeCell ref="C63:D63"/>
    <mergeCell ref="C64:D64"/>
    <mergeCell ref="C65:D65"/>
    <mergeCell ref="C66:D66"/>
    <mergeCell ref="C67:D67"/>
    <mergeCell ref="C68:D68"/>
    <mergeCell ref="C69:D69"/>
    <mergeCell ref="C70:D70"/>
    <mergeCell ref="C71:D71"/>
    <mergeCell ref="C72:D72"/>
    <mergeCell ref="C73:D73"/>
    <mergeCell ref="E64:H64"/>
    <mergeCell ref="E65:H65"/>
    <mergeCell ref="C79:D79"/>
    <mergeCell ref="C80:D80"/>
    <mergeCell ref="N1:S1"/>
    <mergeCell ref="N30:S30"/>
    <mergeCell ref="D10:E10"/>
    <mergeCell ref="D11:E11"/>
    <mergeCell ref="D12:E12"/>
    <mergeCell ref="D13:E13"/>
    <mergeCell ref="N22:S22"/>
    <mergeCell ref="D15:H15"/>
    <mergeCell ref="D16:H16"/>
    <mergeCell ref="D3:L3"/>
    <mergeCell ref="D4:L4"/>
    <mergeCell ref="D5:L5"/>
    <mergeCell ref="D6:L6"/>
    <mergeCell ref="D7:L7"/>
    <mergeCell ref="D8:L8"/>
    <mergeCell ref="D9:L9"/>
    <mergeCell ref="F10:G10"/>
    <mergeCell ref="D25:H25"/>
    <mergeCell ref="D26:H26"/>
    <mergeCell ref="D27:H27"/>
    <mergeCell ref="D28:H28"/>
    <mergeCell ref="D29:H29"/>
    <mergeCell ref="D17:H17"/>
    <mergeCell ref="D18:H18"/>
    <mergeCell ref="N73:S73"/>
    <mergeCell ref="N43:S43"/>
    <mergeCell ref="K11:L11"/>
    <mergeCell ref="K12:L12"/>
    <mergeCell ref="C74:D74"/>
    <mergeCell ref="C75:D75"/>
    <mergeCell ref="C76:D76"/>
    <mergeCell ref="C77:D77"/>
    <mergeCell ref="C78:D78"/>
    <mergeCell ref="E75:H75"/>
    <mergeCell ref="E76:H76"/>
    <mergeCell ref="E77:H77"/>
    <mergeCell ref="E78:H78"/>
    <mergeCell ref="B12:C12"/>
    <mergeCell ref="B13:C13"/>
    <mergeCell ref="B15:C15"/>
    <mergeCell ref="B16:C16"/>
    <mergeCell ref="B17:C17"/>
    <mergeCell ref="B18:C18"/>
    <mergeCell ref="B19:C19"/>
    <mergeCell ref="B20:C20"/>
    <mergeCell ref="B21:C21"/>
    <mergeCell ref="B22:C22"/>
    <mergeCell ref="B23:C23"/>
    <mergeCell ref="B111:D111"/>
    <mergeCell ref="B112:D112"/>
    <mergeCell ref="E112:F112"/>
    <mergeCell ref="G112:H112"/>
    <mergeCell ref="I111:L111"/>
    <mergeCell ref="I112:L112"/>
    <mergeCell ref="I113:L113"/>
    <mergeCell ref="I114:L114"/>
    <mergeCell ref="I115:L115"/>
    <mergeCell ref="I128:L128"/>
    <mergeCell ref="I129:L129"/>
    <mergeCell ref="I130:L130"/>
    <mergeCell ref="I131:L131"/>
    <mergeCell ref="I116:L116"/>
    <mergeCell ref="I117:L117"/>
    <mergeCell ref="I118:L118"/>
    <mergeCell ref="I119:L119"/>
    <mergeCell ref="I120:L120"/>
    <mergeCell ref="I121:L121"/>
    <mergeCell ref="I122:L122"/>
    <mergeCell ref="I123:L123"/>
    <mergeCell ref="I124:L124"/>
    <mergeCell ref="I132:L132"/>
    <mergeCell ref="I133:L133"/>
    <mergeCell ref="I134:L134"/>
    <mergeCell ref="I135:L135"/>
    <mergeCell ref="I136:L136"/>
    <mergeCell ref="E113:F113"/>
    <mergeCell ref="G113:H113"/>
    <mergeCell ref="E114:F114"/>
    <mergeCell ref="G114:H114"/>
    <mergeCell ref="E115:F115"/>
    <mergeCell ref="G115:H115"/>
    <mergeCell ref="E116:F116"/>
    <mergeCell ref="G116:H116"/>
    <mergeCell ref="E117:F117"/>
    <mergeCell ref="G117:H117"/>
    <mergeCell ref="E118:F118"/>
    <mergeCell ref="G118:H118"/>
    <mergeCell ref="E119:F119"/>
    <mergeCell ref="G119:H119"/>
    <mergeCell ref="E120:F120"/>
    <mergeCell ref="G120:H120"/>
    <mergeCell ref="I125:L125"/>
    <mergeCell ref="I126:L126"/>
    <mergeCell ref="I127:L127"/>
    <mergeCell ref="E121:F121"/>
    <mergeCell ref="G121:H121"/>
    <mergeCell ref="E122:F122"/>
    <mergeCell ref="G122:H122"/>
    <mergeCell ref="E123:F123"/>
    <mergeCell ref="G123:H123"/>
    <mergeCell ref="E124:F124"/>
    <mergeCell ref="G124:H124"/>
    <mergeCell ref="E125:F125"/>
    <mergeCell ref="G125:H125"/>
    <mergeCell ref="E135:F135"/>
    <mergeCell ref="G135:H135"/>
    <mergeCell ref="E131:F131"/>
    <mergeCell ref="G131:H131"/>
    <mergeCell ref="E132:F132"/>
    <mergeCell ref="G132:H132"/>
    <mergeCell ref="E126:F126"/>
    <mergeCell ref="G126:H126"/>
    <mergeCell ref="E127:F127"/>
    <mergeCell ref="G127:H127"/>
    <mergeCell ref="E128:F128"/>
    <mergeCell ref="G128:H128"/>
    <mergeCell ref="E129:F129"/>
    <mergeCell ref="G129:H129"/>
    <mergeCell ref="E130:F130"/>
    <mergeCell ref="G130:H130"/>
    <mergeCell ref="B129:D129"/>
    <mergeCell ref="B130:D130"/>
    <mergeCell ref="B131:D131"/>
    <mergeCell ref="B132:D132"/>
    <mergeCell ref="E133:F133"/>
    <mergeCell ref="G133:H133"/>
    <mergeCell ref="E134:F134"/>
    <mergeCell ref="G134:H134"/>
    <mergeCell ref="B133:D133"/>
    <mergeCell ref="B134:D134"/>
    <mergeCell ref="I53:J53"/>
    <mergeCell ref="B135:D135"/>
    <mergeCell ref="B136:D136"/>
    <mergeCell ref="N112:S112"/>
    <mergeCell ref="E111:F111"/>
    <mergeCell ref="G111:H111"/>
    <mergeCell ref="E136:F136"/>
    <mergeCell ref="G136:H136"/>
    <mergeCell ref="B113:D113"/>
    <mergeCell ref="B114:D114"/>
    <mergeCell ref="B115:D115"/>
    <mergeCell ref="B116:D116"/>
    <mergeCell ref="B117:D117"/>
    <mergeCell ref="B118:D118"/>
    <mergeCell ref="B119:D119"/>
    <mergeCell ref="B120:D120"/>
    <mergeCell ref="B121:D121"/>
    <mergeCell ref="B122:D122"/>
    <mergeCell ref="B123:D123"/>
    <mergeCell ref="B124:D124"/>
    <mergeCell ref="B125:D125"/>
    <mergeCell ref="B126:D126"/>
    <mergeCell ref="B127:D127"/>
    <mergeCell ref="B128:D128"/>
  </mergeCells>
  <conditionalFormatting sqref="B22:C22">
    <cfRule type="expression" dxfId="78" priority="3">
      <formula>"$I22=""Verify Sub FCOI"""</formula>
    </cfRule>
  </conditionalFormatting>
  <conditionalFormatting sqref="I22:J22">
    <cfRule type="containsText" dxfId="77" priority="2" operator="containsText" text="Verify Sub FCOI">
      <formula>NOT(ISERROR(SEARCH("Verify Sub FCOI",I22)))</formula>
    </cfRule>
  </conditionalFormatting>
  <conditionalFormatting sqref="I23:J35">
    <cfRule type="containsText" dxfId="76" priority="1" operator="containsText" text="Verify Sub FCOI">
      <formula>NOT(ISERROR(SEARCH("Verify Sub FCOI",I23)))</formula>
    </cfRule>
  </conditionalFormatting>
  <dataValidations disablePrompts="1" count="4">
    <dataValidation showDropDown="1" showInputMessage="1" showErrorMessage="1" sqref="D3:D4" xr:uid="{5D4F24E9-1BF2-4CCD-8B29-D05D0E6CE137}"/>
    <dataValidation type="list" allowBlank="1" showInputMessage="1" showErrorMessage="1" sqref="E80" xr:uid="{C090528D-FE9F-443B-A000-E90F857C75C2}">
      <formula1>"Detailed, Modular"</formula1>
    </dataValidation>
    <dataValidation allowBlank="1" showInputMessage="1" showErrorMessage="1" prompt="Bold row for any mPIs" sqref="D21:G21" xr:uid="{BC427980-5036-4B71-84E4-05FBA371D428}"/>
    <dataValidation allowBlank="1" showInputMessage="1" showErrorMessage="1" prompt="Links from first worksheet" sqref="D10:E10" xr:uid="{4575D4E6-2C0D-468A-A261-E8189742A354}"/>
  </dataValidations>
  <pageMargins left="0.45" right="0.45" top="0.5" bottom="0.5" header="0.3" footer="0.3"/>
  <pageSetup orientation="portrait" r:id="rId1"/>
  <headerFooter>
    <oddFooter>&amp;L&amp;8               * Required for OSR signoff</oddFooter>
  </headerFooter>
  <rowBreaks count="1" manualBreakCount="1">
    <brk id="49" max="16383" man="1"/>
  </rowBreaks>
  <drawing r:id="rId2"/>
  <legacyDrawing r:id="rId3"/>
  <oleObjects>
    <mc:AlternateContent xmlns:mc="http://schemas.openxmlformats.org/markup-compatibility/2006">
      <mc:Choice Requires="x14">
        <oleObject progId="Acrobat Document" dvAspect="DVASPECT_ICON" shapeId="5155" r:id="rId4">
          <objectPr defaultSize="0" autoPict="0" r:id="rId5">
            <anchor moveWithCells="1">
              <from>
                <xdr:col>6</xdr:col>
                <xdr:colOff>476250</xdr:colOff>
                <xdr:row>52</xdr:row>
                <xdr:rowOff>28575</xdr:rowOff>
              </from>
              <to>
                <xdr:col>8</xdr:col>
                <xdr:colOff>47625</xdr:colOff>
                <xdr:row>54</xdr:row>
                <xdr:rowOff>28575</xdr:rowOff>
              </to>
            </anchor>
          </objectPr>
        </oleObject>
      </mc:Choice>
      <mc:Fallback>
        <oleObject progId="Acrobat Document" dvAspect="DVASPECT_ICON" shapeId="5155" r:id="rId4"/>
      </mc:Fallback>
    </mc:AlternateContent>
    <mc:AlternateContent xmlns:mc="http://schemas.openxmlformats.org/markup-compatibility/2006">
      <mc:Choice Requires="x14">
        <oleObject progId="Acrobat Document" dvAspect="DVASPECT_ICON" shapeId="5153" r:id="rId6">
          <objectPr defaultSize="0" autoPict="0" r:id="rId7">
            <anchor moveWithCells="1">
              <from>
                <xdr:col>2</xdr:col>
                <xdr:colOff>1552575</xdr:colOff>
                <xdr:row>80</xdr:row>
                <xdr:rowOff>28575</xdr:rowOff>
              </from>
              <to>
                <xdr:col>3</xdr:col>
                <xdr:colOff>523875</xdr:colOff>
                <xdr:row>82</xdr:row>
                <xdr:rowOff>142875</xdr:rowOff>
              </to>
            </anchor>
          </objectPr>
        </oleObject>
      </mc:Choice>
      <mc:Fallback>
        <oleObject progId="Acrobat Document" dvAspect="DVASPECT_ICON" shapeId="5153" r:id="rId6"/>
      </mc:Fallback>
    </mc:AlternateContent>
    <mc:AlternateContent xmlns:mc="http://schemas.openxmlformats.org/markup-compatibility/2006">
      <mc:Choice Requires="x14">
        <oleObject progId="Acrobat Document" dvAspect="DVASPECT_ICON" shapeId="5156" r:id="rId8">
          <objectPr defaultSize="0" autoPict="0" r:id="rId9">
            <anchor moveWithCells="1">
              <from>
                <xdr:col>6</xdr:col>
                <xdr:colOff>390525</xdr:colOff>
                <xdr:row>93</xdr:row>
                <xdr:rowOff>19050</xdr:rowOff>
              </from>
              <to>
                <xdr:col>7</xdr:col>
                <xdr:colOff>466725</xdr:colOff>
                <xdr:row>95</xdr:row>
                <xdr:rowOff>142875</xdr:rowOff>
              </to>
            </anchor>
          </objectPr>
        </oleObject>
      </mc:Choice>
      <mc:Fallback>
        <oleObject progId="Acrobat Document" dvAspect="DVASPECT_ICON" shapeId="5156"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D13E-FEEB-455F-8E0A-FBA21EE9BCC4}">
  <sheetPr>
    <pageSetUpPr fitToPage="1"/>
  </sheetPr>
  <dimension ref="A1:Q359"/>
  <sheetViews>
    <sheetView showGridLines="0" topLeftCell="A4" workbookViewId="0">
      <selection activeCell="D13" sqref="D13:E13"/>
    </sheetView>
  </sheetViews>
  <sheetFormatPr defaultColWidth="8.75" defaultRowHeight="12.75" x14ac:dyDescent="0.2"/>
  <cols>
    <col min="1" max="1" width="15" style="66" customWidth="1"/>
    <col min="2" max="2" width="4.375" style="66" customWidth="1"/>
    <col min="3" max="3" width="12.25" style="66" customWidth="1"/>
    <col min="4" max="4" width="4.375" style="66" customWidth="1"/>
    <col min="5" max="5" width="12.25" style="66" customWidth="1"/>
    <col min="6" max="6" width="4.375" style="66" customWidth="1"/>
    <col min="7" max="7" width="12.25" style="66" customWidth="1"/>
    <col min="8" max="8" width="4.375" style="66" customWidth="1"/>
    <col min="9" max="9" width="12.25" style="66" customWidth="1"/>
    <col min="10" max="10" width="4.375" style="66" customWidth="1"/>
    <col min="11" max="11" width="12.25" style="66" customWidth="1"/>
    <col min="12" max="12" width="4.375" style="66" customWidth="1"/>
    <col min="13" max="13" width="12.25" style="66" customWidth="1"/>
    <col min="14" max="14" width="4.375" style="66" customWidth="1"/>
    <col min="15" max="15" width="12.25" style="66" customWidth="1"/>
    <col min="16" max="16" width="3.25" style="66" customWidth="1"/>
    <col min="17" max="17" width="23.125" style="66" customWidth="1"/>
    <col min="18" max="16384" width="8.75" style="66"/>
  </cols>
  <sheetData>
    <row r="1" spans="1:17" x14ac:dyDescent="0.2">
      <c r="B1" s="67"/>
      <c r="C1" s="58"/>
      <c r="D1" s="58"/>
      <c r="E1" s="58"/>
      <c r="F1" s="58"/>
      <c r="G1" s="58"/>
      <c r="H1" s="58"/>
      <c r="I1" s="58"/>
      <c r="J1" s="58" t="s">
        <v>44</v>
      </c>
      <c r="K1" s="68">
        <v>1</v>
      </c>
      <c r="L1" s="59" t="s">
        <v>45</v>
      </c>
      <c r="M1" s="59"/>
      <c r="N1" s="69"/>
      <c r="O1" s="60"/>
      <c r="Q1" s="61"/>
    </row>
    <row r="2" spans="1:17" x14ac:dyDescent="0.2">
      <c r="B2" s="67"/>
      <c r="C2" s="67"/>
      <c r="D2" s="67"/>
      <c r="E2" s="67"/>
      <c r="F2" s="67"/>
      <c r="G2" s="67"/>
      <c r="H2" s="67"/>
      <c r="I2" s="67"/>
      <c r="J2" s="67"/>
      <c r="K2" s="67"/>
      <c r="L2" s="67"/>
      <c r="M2" s="67"/>
      <c r="N2" s="67"/>
      <c r="O2" s="67"/>
    </row>
    <row r="3" spans="1:17" ht="13.9" customHeight="1" x14ac:dyDescent="0.25">
      <c r="B3" s="487" t="s">
        <v>53</v>
      </c>
      <c r="C3" s="488"/>
      <c r="D3" s="489"/>
      <c r="E3" s="490" t="str">
        <f>'App Info &amp; Participants'!B4</f>
        <v>Last, first degree</v>
      </c>
      <c r="F3" s="491"/>
      <c r="G3" s="491"/>
      <c r="H3" s="90" t="s">
        <v>52</v>
      </c>
      <c r="I3" s="91">
        <f>SubmissionDeadline</f>
        <v>43501</v>
      </c>
      <c r="J3" s="92"/>
      <c r="K3" s="92"/>
      <c r="L3" s="92"/>
      <c r="M3" s="92"/>
      <c r="N3" s="92"/>
      <c r="O3" s="93"/>
    </row>
    <row r="4" spans="1:17" ht="16.5" x14ac:dyDescent="0.3">
      <c r="B4" s="484" t="s">
        <v>51</v>
      </c>
      <c r="C4" s="485"/>
      <c r="D4" s="486"/>
      <c r="E4" s="94" t="str">
        <f>'App Info &amp; Participants'!title</f>
        <v>limited to 200 characters for NIH</v>
      </c>
      <c r="F4" s="95"/>
      <c r="G4" s="95"/>
      <c r="H4" s="95"/>
      <c r="I4" s="95"/>
      <c r="J4" s="95"/>
      <c r="K4" s="95"/>
      <c r="L4" s="95"/>
      <c r="M4" s="95"/>
      <c r="N4" s="95"/>
      <c r="O4" s="96"/>
    </row>
    <row r="5" spans="1:17" s="70" customFormat="1" ht="59.25" x14ac:dyDescent="0.2">
      <c r="B5" s="474" t="str">
        <f>UPPER(TEXT(C6,"mmmm yyyy"))</f>
        <v>JANUARY 2019</v>
      </c>
      <c r="C5" s="474"/>
      <c r="D5" s="474"/>
      <c r="E5" s="474"/>
      <c r="F5" s="474"/>
      <c r="G5" s="474"/>
      <c r="H5" s="474"/>
      <c r="I5" s="474"/>
      <c r="J5" s="474"/>
      <c r="K5" s="474"/>
      <c r="L5" s="474"/>
      <c r="M5" s="474"/>
      <c r="N5" s="474"/>
      <c r="O5" s="474"/>
    </row>
    <row r="6" spans="1:17" s="62" customFormat="1" x14ac:dyDescent="0.2">
      <c r="A6" s="199" t="s">
        <v>46</v>
      </c>
      <c r="B6" s="62" t="s">
        <v>47</v>
      </c>
      <c r="C6" s="63">
        <v>43466</v>
      </c>
    </row>
    <row r="7" spans="1:17" s="70" customFormat="1" ht="18" customHeight="1" x14ac:dyDescent="0.2">
      <c r="B7" s="475">
        <f>B12</f>
        <v>43471</v>
      </c>
      <c r="C7" s="476"/>
      <c r="D7" s="475">
        <f>D12</f>
        <v>43472</v>
      </c>
      <c r="E7" s="476"/>
      <c r="F7" s="475">
        <f>F12</f>
        <v>43473</v>
      </c>
      <c r="G7" s="476"/>
      <c r="H7" s="475">
        <f>H12</f>
        <v>43474</v>
      </c>
      <c r="I7" s="476"/>
      <c r="J7" s="475">
        <f>J12</f>
        <v>43475</v>
      </c>
      <c r="K7" s="476"/>
      <c r="L7" s="475">
        <f>L12</f>
        <v>43476</v>
      </c>
      <c r="M7" s="476"/>
      <c r="N7" s="475">
        <f>N12</f>
        <v>43477</v>
      </c>
      <c r="O7" s="476"/>
    </row>
    <row r="8" spans="1:17" s="70" customFormat="1" ht="15.75" customHeight="1" x14ac:dyDescent="0.2">
      <c r="A8" s="198" t="s">
        <v>48</v>
      </c>
      <c r="B8" s="71" t="str">
        <f>IF(WEEKDAY($C$6,1)=startday,$C$6,"")</f>
        <v/>
      </c>
      <c r="C8" s="72"/>
      <c r="D8" s="71" t="str">
        <f>IF(B8="",IF(WEEKDAY($C$6,1)=MOD(startday,7)+1,$C$6,""),B8+1)</f>
        <v/>
      </c>
      <c r="E8" s="72"/>
      <c r="F8" s="71">
        <f>IF(D8="",IF(WEEKDAY($C$6,1)=MOD(startday+1,7)+1,$C$6,""),D8+1)</f>
        <v>43466</v>
      </c>
      <c r="G8" s="72"/>
      <c r="H8" s="71">
        <f>IF(F8="",IF(WEEKDAY($C$6,1)=MOD(startday+2,7)+1,$C$6,""),F8+1)</f>
        <v>43467</v>
      </c>
      <c r="I8" s="72"/>
      <c r="J8" s="71">
        <f>IF(H8="",IF(WEEKDAY($C$6,1)=MOD(startday+3,7)+1,$C$6,""),H8+1)</f>
        <v>43468</v>
      </c>
      <c r="K8" s="72"/>
      <c r="L8" s="71">
        <f>IF(J8="",IF(WEEKDAY($C$6,1)=MOD(startday+4,7)+1,$C$6,""),J8+1)</f>
        <v>43469</v>
      </c>
      <c r="M8" s="72"/>
      <c r="N8" s="71">
        <f>IF(L8="",IF(WEEKDAY($C$6,1)=MOD(startday+5,7)+1,$C$6,""),L8+1)</f>
        <v>43470</v>
      </c>
      <c r="O8" s="72"/>
    </row>
    <row r="9" spans="1:17" s="70" customFormat="1" ht="13.5" customHeight="1" x14ac:dyDescent="0.2">
      <c r="A9" s="198" t="s">
        <v>49</v>
      </c>
      <c r="B9" s="479"/>
      <c r="C9" s="480"/>
      <c r="D9" s="479"/>
      <c r="E9" s="480"/>
      <c r="F9" s="479"/>
      <c r="G9" s="480"/>
      <c r="H9" s="479"/>
      <c r="I9" s="480"/>
      <c r="J9" s="479"/>
      <c r="K9" s="480"/>
      <c r="L9" s="479"/>
      <c r="M9" s="480"/>
      <c r="N9" s="479"/>
      <c r="O9" s="480"/>
    </row>
    <row r="10" spans="1:17" s="70" customFormat="1" ht="13.5" customHeight="1" x14ac:dyDescent="0.2">
      <c r="A10" s="198" t="s">
        <v>50</v>
      </c>
      <c r="B10" s="479"/>
      <c r="C10" s="480"/>
      <c r="D10" s="479"/>
      <c r="E10" s="480"/>
      <c r="F10" s="479"/>
      <c r="G10" s="480"/>
      <c r="H10" s="479"/>
      <c r="I10" s="480"/>
      <c r="J10" s="479"/>
      <c r="K10" s="480"/>
      <c r="L10" s="479"/>
      <c r="M10" s="480"/>
      <c r="N10" s="479"/>
      <c r="O10" s="480"/>
    </row>
    <row r="11" spans="1:17" s="64" customFormat="1" ht="13.5" customHeight="1" x14ac:dyDescent="0.2">
      <c r="B11" s="477"/>
      <c r="C11" s="478"/>
      <c r="D11" s="477"/>
      <c r="E11" s="478"/>
      <c r="F11" s="477"/>
      <c r="G11" s="478"/>
      <c r="H11" s="477"/>
      <c r="I11" s="478"/>
      <c r="J11" s="477"/>
      <c r="K11" s="478"/>
      <c r="L11" s="477"/>
      <c r="M11" s="478"/>
      <c r="N11" s="477"/>
      <c r="O11" s="478"/>
    </row>
    <row r="12" spans="1:17" s="70" customFormat="1" ht="15.75" customHeight="1" x14ac:dyDescent="0.2">
      <c r="B12" s="71">
        <f>IF(N8="","",IF(MONTH(N8+1)&lt;&gt;MONTH(N8),"",N8+1))</f>
        <v>43471</v>
      </c>
      <c r="C12" s="72"/>
      <c r="D12" s="71">
        <f>IF(B12="","",IF(MONTH(B12+1)&lt;&gt;MONTH(B12),"",B12+1))</f>
        <v>43472</v>
      </c>
      <c r="E12" s="72"/>
      <c r="F12" s="71">
        <f>IF(D12="","",IF(MONTH(D12+1)&lt;&gt;MONTH(D12),"",D12+1))</f>
        <v>43473</v>
      </c>
      <c r="G12" s="72"/>
      <c r="H12" s="71">
        <f>IF(F12="","",IF(MONTH(F12+1)&lt;&gt;MONTH(F12),"",F12+1))</f>
        <v>43474</v>
      </c>
      <c r="I12" s="72"/>
      <c r="J12" s="71">
        <f>IF(H12="","",IF(MONTH(H12+1)&lt;&gt;MONTH(H12),"",H12+1))</f>
        <v>43475</v>
      </c>
      <c r="K12" s="72"/>
      <c r="L12" s="71">
        <f>IF(J12="","",IF(MONTH(J12+1)&lt;&gt;MONTH(J12),"",J12+1))</f>
        <v>43476</v>
      </c>
      <c r="M12" s="72"/>
      <c r="N12" s="71">
        <f>IF(L12="","",IF(MONTH(L12+1)&lt;&gt;MONTH(L12),"",L12+1))</f>
        <v>43477</v>
      </c>
      <c r="O12" s="72"/>
    </row>
    <row r="13" spans="1:17" s="70" customFormat="1" ht="13.5" customHeight="1" x14ac:dyDescent="0.2">
      <c r="B13" s="479"/>
      <c r="C13" s="480"/>
      <c r="D13" s="479"/>
      <c r="E13" s="480"/>
      <c r="F13" s="479"/>
      <c r="G13" s="480"/>
      <c r="H13" s="479"/>
      <c r="I13" s="480"/>
      <c r="J13" s="479"/>
      <c r="K13" s="480"/>
      <c r="L13" s="479"/>
      <c r="M13" s="480"/>
      <c r="N13" s="479"/>
      <c r="O13" s="480"/>
    </row>
    <row r="14" spans="1:17" s="70" customFormat="1" ht="13.5" customHeight="1" x14ac:dyDescent="0.2">
      <c r="B14" s="479"/>
      <c r="C14" s="480"/>
      <c r="D14" s="479"/>
      <c r="E14" s="480"/>
      <c r="F14" s="479"/>
      <c r="G14" s="480"/>
      <c r="H14" s="479"/>
      <c r="I14" s="480"/>
      <c r="J14" s="479"/>
      <c r="K14" s="480"/>
      <c r="L14" s="479"/>
      <c r="M14" s="480"/>
      <c r="N14" s="479"/>
      <c r="O14" s="480"/>
    </row>
    <row r="15" spans="1:17" s="64" customFormat="1" ht="13.5" customHeight="1" x14ac:dyDescent="0.2">
      <c r="B15" s="477"/>
      <c r="C15" s="478"/>
      <c r="D15" s="477"/>
      <c r="E15" s="478"/>
      <c r="F15" s="477"/>
      <c r="G15" s="478"/>
      <c r="H15" s="477"/>
      <c r="I15" s="478"/>
      <c r="J15" s="477"/>
      <c r="K15" s="478"/>
      <c r="L15" s="477"/>
      <c r="M15" s="478"/>
      <c r="N15" s="477"/>
      <c r="O15" s="478"/>
    </row>
    <row r="16" spans="1:17" s="70" customFormat="1" ht="15.75" customHeight="1" x14ac:dyDescent="0.2">
      <c r="B16" s="71">
        <f>IF(N12="","",IF(MONTH(N12+1)&lt;&gt;MONTH(N12),"",N12+1))</f>
        <v>43478</v>
      </c>
      <c r="C16" s="72"/>
      <c r="D16" s="71">
        <f>IF(B16="","",IF(MONTH(B16+1)&lt;&gt;MONTH(B16),"",B16+1))</f>
        <v>43479</v>
      </c>
      <c r="E16" s="72"/>
      <c r="F16" s="71">
        <f>IF(D16="","",IF(MONTH(D16+1)&lt;&gt;MONTH(D16),"",D16+1))</f>
        <v>43480</v>
      </c>
      <c r="G16" s="72"/>
      <c r="H16" s="71">
        <f>IF(F16="","",IF(MONTH(F16+1)&lt;&gt;MONTH(F16),"",F16+1))</f>
        <v>43481</v>
      </c>
      <c r="I16" s="72"/>
      <c r="J16" s="71">
        <f>IF(H16="","",IF(MONTH(H16+1)&lt;&gt;MONTH(H16),"",H16+1))</f>
        <v>43482</v>
      </c>
      <c r="K16" s="72"/>
      <c r="L16" s="71">
        <f>IF(J16="","",IF(MONTH(J16+1)&lt;&gt;MONTH(J16),"",J16+1))</f>
        <v>43483</v>
      </c>
      <c r="M16" s="72"/>
      <c r="N16" s="71">
        <f>IF(L16="","",IF(MONTH(L16+1)&lt;&gt;MONTH(L16),"",L16+1))</f>
        <v>43484</v>
      </c>
      <c r="O16" s="72"/>
    </row>
    <row r="17" spans="2:15" s="70" customFormat="1" ht="13.5" customHeight="1" x14ac:dyDescent="0.2">
      <c r="B17" s="479"/>
      <c r="C17" s="480"/>
      <c r="D17" s="479"/>
      <c r="E17" s="480"/>
      <c r="F17" s="479"/>
      <c r="G17" s="480"/>
      <c r="H17" s="479"/>
      <c r="I17" s="480"/>
      <c r="J17" s="479"/>
      <c r="K17" s="480"/>
      <c r="L17" s="479"/>
      <c r="M17" s="480"/>
      <c r="N17" s="479"/>
      <c r="O17" s="480"/>
    </row>
    <row r="18" spans="2:15" s="70" customFormat="1" ht="13.5" customHeight="1" x14ac:dyDescent="0.2">
      <c r="B18" s="479"/>
      <c r="C18" s="480"/>
      <c r="D18" s="479"/>
      <c r="E18" s="480"/>
      <c r="F18" s="479"/>
      <c r="G18" s="480"/>
      <c r="H18" s="479"/>
      <c r="I18" s="480"/>
      <c r="J18" s="479"/>
      <c r="K18" s="480"/>
      <c r="L18" s="479"/>
      <c r="M18" s="480"/>
      <c r="N18" s="479"/>
      <c r="O18" s="480"/>
    </row>
    <row r="19" spans="2:15" s="64" customFormat="1" ht="13.5" customHeight="1" x14ac:dyDescent="0.2">
      <c r="B19" s="477"/>
      <c r="C19" s="478"/>
      <c r="D19" s="477"/>
      <c r="E19" s="478"/>
      <c r="F19" s="477"/>
      <c r="G19" s="478"/>
      <c r="H19" s="477"/>
      <c r="I19" s="478"/>
      <c r="J19" s="477"/>
      <c r="K19" s="478"/>
      <c r="L19" s="477"/>
      <c r="M19" s="478"/>
      <c r="N19" s="477"/>
      <c r="O19" s="478"/>
    </row>
    <row r="20" spans="2:15" s="70" customFormat="1" ht="15.75" customHeight="1" x14ac:dyDescent="0.2">
      <c r="B20" s="71">
        <f>IF(N16="","",IF(MONTH(N16+1)&lt;&gt;MONTH(N16),"",N16+1))</f>
        <v>43485</v>
      </c>
      <c r="C20" s="72"/>
      <c r="D20" s="71">
        <f>IF(B20="","",IF(MONTH(B20+1)&lt;&gt;MONTH(B20),"",B20+1))</f>
        <v>43486</v>
      </c>
      <c r="E20" s="72"/>
      <c r="F20" s="71">
        <f>IF(D20="","",IF(MONTH(D20+1)&lt;&gt;MONTH(D20),"",D20+1))</f>
        <v>43487</v>
      </c>
      <c r="G20" s="72"/>
      <c r="H20" s="71">
        <f>IF(F20="","",IF(MONTH(F20+1)&lt;&gt;MONTH(F20),"",F20+1))</f>
        <v>43488</v>
      </c>
      <c r="I20" s="72"/>
      <c r="J20" s="71">
        <f>IF(H20="","",IF(MONTH(H20+1)&lt;&gt;MONTH(H20),"",H20+1))</f>
        <v>43489</v>
      </c>
      <c r="K20" s="72"/>
      <c r="L20" s="71">
        <f>IF(J20="","",IF(MONTH(J20+1)&lt;&gt;MONTH(J20),"",J20+1))</f>
        <v>43490</v>
      </c>
      <c r="M20" s="72"/>
      <c r="N20" s="71">
        <f>IF(L20="","",IF(MONTH(L20+1)&lt;&gt;MONTH(L20),"",L20+1))</f>
        <v>43491</v>
      </c>
      <c r="O20" s="72"/>
    </row>
    <row r="21" spans="2:15" s="70" customFormat="1" ht="13.5" customHeight="1" x14ac:dyDescent="0.2">
      <c r="B21" s="479"/>
      <c r="C21" s="480"/>
      <c r="D21" s="479"/>
      <c r="E21" s="480"/>
      <c r="F21" s="479"/>
      <c r="G21" s="480"/>
      <c r="H21" s="479"/>
      <c r="I21" s="480"/>
      <c r="J21" s="479"/>
      <c r="K21" s="480"/>
      <c r="L21" s="479"/>
      <c r="M21" s="480"/>
      <c r="N21" s="479"/>
      <c r="O21" s="480"/>
    </row>
    <row r="22" spans="2:15" s="70" customFormat="1" ht="13.5" customHeight="1" x14ac:dyDescent="0.2">
      <c r="B22" s="479"/>
      <c r="C22" s="480"/>
      <c r="D22" s="479"/>
      <c r="E22" s="480"/>
      <c r="F22" s="479"/>
      <c r="G22" s="480"/>
      <c r="H22" s="479"/>
      <c r="I22" s="480"/>
      <c r="J22" s="479"/>
      <c r="K22" s="480"/>
      <c r="L22" s="479"/>
      <c r="M22" s="480"/>
      <c r="N22" s="479"/>
      <c r="O22" s="480"/>
    </row>
    <row r="23" spans="2:15" s="64" customFormat="1" ht="13.5" customHeight="1" x14ac:dyDescent="0.2">
      <c r="B23" s="477"/>
      <c r="C23" s="478"/>
      <c r="D23" s="477"/>
      <c r="E23" s="478"/>
      <c r="F23" s="477"/>
      <c r="G23" s="478"/>
      <c r="H23" s="477"/>
      <c r="I23" s="478"/>
      <c r="J23" s="477"/>
      <c r="K23" s="478"/>
      <c r="L23" s="477"/>
      <c r="M23" s="478"/>
      <c r="N23" s="477"/>
      <c r="O23" s="478"/>
    </row>
    <row r="24" spans="2:15" s="70" customFormat="1" ht="15.75" x14ac:dyDescent="0.2">
      <c r="B24" s="71">
        <f>IF(N20="","",IF(MONTH(N20+1)&lt;&gt;MONTH(N20),"",N20+1))</f>
        <v>43492</v>
      </c>
      <c r="C24" s="72"/>
      <c r="D24" s="71">
        <f>IF(B24="","",IF(MONTH(B24+1)&lt;&gt;MONTH(B24),"",B24+1))</f>
        <v>43493</v>
      </c>
      <c r="E24" s="72"/>
      <c r="F24" s="71">
        <f>IF(D24="","",IF(MONTH(D24+1)&lt;&gt;MONTH(D24),"",D24+1))</f>
        <v>43494</v>
      </c>
      <c r="G24" s="72"/>
      <c r="H24" s="71">
        <f>IF(F24="","",IF(MONTH(F24+1)&lt;&gt;MONTH(F24),"",F24+1))</f>
        <v>43495</v>
      </c>
      <c r="I24" s="72"/>
      <c r="J24" s="71">
        <f>IF(H24="","",IF(MONTH(H24+1)&lt;&gt;MONTH(H24),"",H24+1))</f>
        <v>43496</v>
      </c>
      <c r="K24" s="72"/>
      <c r="L24" s="71" t="str">
        <f>IF(J24="","",IF(MONTH(J24+1)&lt;&gt;MONTH(J24),"",J24+1))</f>
        <v/>
      </c>
      <c r="M24" s="72"/>
      <c r="N24" s="71" t="str">
        <f>IF(L24="","",IF(MONTH(L24+1)&lt;&gt;MONTH(L24),"",L24+1))</f>
        <v/>
      </c>
      <c r="O24" s="72"/>
    </row>
    <row r="25" spans="2:15" s="70" customFormat="1" ht="13.5" customHeight="1" x14ac:dyDescent="0.2">
      <c r="B25" s="479"/>
      <c r="C25" s="480"/>
      <c r="D25" s="479"/>
      <c r="E25" s="480"/>
      <c r="F25" s="479"/>
      <c r="G25" s="480"/>
      <c r="H25" s="479"/>
      <c r="I25" s="480"/>
      <c r="J25" s="479"/>
      <c r="K25" s="480"/>
      <c r="L25" s="479"/>
      <c r="M25" s="480"/>
      <c r="N25" s="479"/>
      <c r="O25" s="480"/>
    </row>
    <row r="26" spans="2:15" s="70" customFormat="1" ht="13.5" customHeight="1" x14ac:dyDescent="0.2">
      <c r="B26" s="479"/>
      <c r="C26" s="480"/>
      <c r="D26" s="479"/>
      <c r="E26" s="480"/>
      <c r="F26" s="479"/>
      <c r="G26" s="480"/>
      <c r="H26" s="479"/>
      <c r="I26" s="480"/>
      <c r="J26" s="479"/>
      <c r="K26" s="480"/>
      <c r="L26" s="479"/>
      <c r="M26" s="480"/>
      <c r="N26" s="479"/>
      <c r="O26" s="480"/>
    </row>
    <row r="27" spans="2:15" s="64" customFormat="1" ht="13.5" customHeight="1" x14ac:dyDescent="0.2">
      <c r="B27" s="477"/>
      <c r="C27" s="478"/>
      <c r="D27" s="477"/>
      <c r="E27" s="478"/>
      <c r="F27" s="477"/>
      <c r="G27" s="478"/>
      <c r="H27" s="477"/>
      <c r="I27" s="478"/>
      <c r="J27" s="477"/>
      <c r="K27" s="478"/>
      <c r="L27" s="477"/>
      <c r="M27" s="478"/>
      <c r="N27" s="477"/>
      <c r="O27" s="478"/>
    </row>
    <row r="28" spans="2:15" ht="15.75" x14ac:dyDescent="0.2">
      <c r="B28" s="71" t="str">
        <f>IF(N24="","",IF(MONTH(N24+1)&lt;&gt;MONTH(N24),"",N24+1))</f>
        <v/>
      </c>
      <c r="C28" s="72"/>
      <c r="D28" s="71" t="str">
        <f>IF(B28="","",IF(MONTH(B28+1)&lt;&gt;MONTH(B28),"",B28+1))</f>
        <v/>
      </c>
      <c r="E28" s="72"/>
      <c r="F28" s="73" t="s">
        <v>24</v>
      </c>
      <c r="G28" s="74"/>
      <c r="H28" s="74"/>
      <c r="I28" s="74"/>
      <c r="J28" s="74"/>
      <c r="K28" s="75"/>
      <c r="L28" s="76"/>
      <c r="M28" s="74"/>
      <c r="N28" s="74"/>
      <c r="O28" s="75"/>
    </row>
    <row r="29" spans="2:15" ht="13.5" customHeight="1" x14ac:dyDescent="0.2">
      <c r="B29" s="479"/>
      <c r="C29" s="480"/>
      <c r="D29" s="479"/>
      <c r="E29" s="480"/>
      <c r="F29" s="77"/>
      <c r="G29" s="78"/>
      <c r="H29" s="78"/>
      <c r="I29" s="78"/>
      <c r="J29" s="78"/>
      <c r="K29" s="79"/>
      <c r="L29" s="481"/>
      <c r="M29" s="482"/>
      <c r="N29" s="482"/>
      <c r="O29" s="483"/>
    </row>
    <row r="30" spans="2:15" ht="13.5" customHeight="1" x14ac:dyDescent="0.2">
      <c r="B30" s="479"/>
      <c r="C30" s="480"/>
      <c r="D30" s="479"/>
      <c r="E30" s="480"/>
      <c r="F30" s="77"/>
      <c r="G30" s="78"/>
      <c r="H30" s="78"/>
      <c r="I30" s="78"/>
      <c r="J30" s="78"/>
      <c r="K30" s="79"/>
      <c r="L30" s="80"/>
      <c r="M30" s="78"/>
      <c r="N30" s="81"/>
      <c r="O30" s="82"/>
    </row>
    <row r="31" spans="2:15" ht="13.5" customHeight="1" x14ac:dyDescent="0.2">
      <c r="B31" s="477"/>
      <c r="C31" s="478"/>
      <c r="D31" s="477"/>
      <c r="E31" s="478"/>
      <c r="F31" s="83"/>
      <c r="G31" s="84"/>
      <c r="H31" s="84"/>
      <c r="I31" s="84"/>
      <c r="J31" s="84"/>
      <c r="K31" s="85"/>
      <c r="L31" s="86"/>
      <c r="M31" s="84"/>
      <c r="N31" s="87"/>
      <c r="O31" s="65"/>
    </row>
    <row r="32" spans="2:15" s="70" customFormat="1" ht="59.25" x14ac:dyDescent="0.2">
      <c r="B32" s="474" t="str">
        <f>UPPER(TEXT(C33,"mmmm yyyy"))</f>
        <v>FEBRUARY 2019</v>
      </c>
      <c r="C32" s="474"/>
      <c r="D32" s="474"/>
      <c r="E32" s="474"/>
      <c r="F32" s="474"/>
      <c r="G32" s="474"/>
      <c r="H32" s="474"/>
      <c r="I32" s="474"/>
      <c r="J32" s="474"/>
      <c r="K32" s="474"/>
      <c r="L32" s="474"/>
      <c r="M32" s="474"/>
      <c r="N32" s="474"/>
      <c r="O32" s="474"/>
    </row>
    <row r="33" spans="2:15" s="62" customFormat="1" ht="11.25" hidden="1" x14ac:dyDescent="0.2">
      <c r="B33" s="62" t="s">
        <v>47</v>
      </c>
      <c r="C33" s="63">
        <f>DATE(YEAR(Calendar!C6),MONTH(Calendar!C6)+1,1)</f>
        <v>43497</v>
      </c>
    </row>
    <row r="34" spans="2:15" s="70" customFormat="1" ht="18" customHeight="1" x14ac:dyDescent="0.2">
      <c r="B34" s="475">
        <f>B39</f>
        <v>43499</v>
      </c>
      <c r="C34" s="476"/>
      <c r="D34" s="475">
        <f>D39</f>
        <v>43500</v>
      </c>
      <c r="E34" s="476"/>
      <c r="F34" s="475">
        <f>F39</f>
        <v>43501</v>
      </c>
      <c r="G34" s="476"/>
      <c r="H34" s="475">
        <f>H39</f>
        <v>43502</v>
      </c>
      <c r="I34" s="476"/>
      <c r="J34" s="475">
        <f>J39</f>
        <v>43503</v>
      </c>
      <c r="K34" s="476"/>
      <c r="L34" s="475">
        <f>L39</f>
        <v>43504</v>
      </c>
      <c r="M34" s="476"/>
      <c r="N34" s="475">
        <f>N39</f>
        <v>43505</v>
      </c>
      <c r="O34" s="476"/>
    </row>
    <row r="35" spans="2:15" s="70" customFormat="1" ht="15.75" customHeight="1" x14ac:dyDescent="0.2">
      <c r="B35" s="71" t="str">
        <f>IF(WEEKDAY($C$33,1)=startday,$C$33,"")</f>
        <v/>
      </c>
      <c r="C35" s="72"/>
      <c r="D35" s="71" t="str">
        <f>IF(B35="",IF(WEEKDAY($C$33,1)=MOD(startday,7)+1,$C$33,""),B35+1)</f>
        <v/>
      </c>
      <c r="E35" s="72"/>
      <c r="F35" s="71" t="str">
        <f>IF(D35="",IF(WEEKDAY($C$33,1)=MOD(startday+1,7)+1,$C$33,""),D35+1)</f>
        <v/>
      </c>
      <c r="G35" s="72"/>
      <c r="H35" s="71" t="str">
        <f>IF(F35="",IF(WEEKDAY($C$33,1)=MOD(startday+2,7)+1,$C$33,""),F35+1)</f>
        <v/>
      </c>
      <c r="I35" s="72"/>
      <c r="J35" s="71" t="str">
        <f>IF(H35="",IF(WEEKDAY($C$33,1)=MOD(startday+3,7)+1,$C$33,""),H35+1)</f>
        <v/>
      </c>
      <c r="K35" s="72"/>
      <c r="L35" s="71">
        <f>IF(J35="",IF(WEEKDAY($C$33,1)=MOD(startday+4,7)+1,$C$33,""),J35+1)</f>
        <v>43497</v>
      </c>
      <c r="M35" s="72"/>
      <c r="N35" s="71">
        <f>IF(L35="",IF(WEEKDAY($C$33,1)=MOD(startday+5,7)+1,$C$33,""),L35+1)</f>
        <v>43498</v>
      </c>
      <c r="O35" s="72"/>
    </row>
    <row r="36" spans="2:15" s="70" customFormat="1" ht="13.5" customHeight="1" x14ac:dyDescent="0.2">
      <c r="B36" s="479"/>
      <c r="C36" s="480"/>
      <c r="D36" s="479"/>
      <c r="E36" s="480"/>
      <c r="F36" s="479"/>
      <c r="G36" s="480"/>
      <c r="H36" s="479"/>
      <c r="I36" s="480"/>
      <c r="J36" s="479"/>
      <c r="K36" s="480"/>
      <c r="L36" s="479"/>
      <c r="M36" s="480"/>
      <c r="N36" s="479"/>
      <c r="O36" s="480"/>
    </row>
    <row r="37" spans="2:15" s="70" customFormat="1" ht="13.5" customHeight="1" x14ac:dyDescent="0.2">
      <c r="B37" s="479"/>
      <c r="C37" s="480"/>
      <c r="D37" s="479"/>
      <c r="E37" s="480"/>
      <c r="F37" s="479"/>
      <c r="G37" s="480"/>
      <c r="H37" s="479"/>
      <c r="I37" s="480"/>
      <c r="J37" s="479"/>
      <c r="K37" s="480"/>
      <c r="L37" s="479"/>
      <c r="M37" s="480"/>
      <c r="N37" s="479"/>
      <c r="O37" s="480"/>
    </row>
    <row r="38" spans="2:15" s="64" customFormat="1" ht="13.5" customHeight="1" x14ac:dyDescent="0.2">
      <c r="B38" s="477"/>
      <c r="C38" s="478"/>
      <c r="D38" s="477"/>
      <c r="E38" s="478"/>
      <c r="F38" s="477"/>
      <c r="G38" s="478"/>
      <c r="H38" s="477"/>
      <c r="I38" s="478"/>
      <c r="J38" s="477"/>
      <c r="K38" s="478"/>
      <c r="L38" s="477"/>
      <c r="M38" s="478"/>
      <c r="N38" s="477"/>
      <c r="O38" s="478"/>
    </row>
    <row r="39" spans="2:15" s="70" customFormat="1" ht="15.75" customHeight="1" x14ac:dyDescent="0.2">
      <c r="B39" s="71">
        <f>IF(N35="","",IF(MONTH(N35+1)&lt;&gt;MONTH(N35),"",N35+1))</f>
        <v>43499</v>
      </c>
      <c r="C39" s="72"/>
      <c r="D39" s="71">
        <f>IF(B39="","",IF(MONTH(B39+1)&lt;&gt;MONTH(B39),"",B39+1))</f>
        <v>43500</v>
      </c>
      <c r="E39" s="72"/>
      <c r="F39" s="71">
        <f>IF(D39="","",IF(MONTH(D39+1)&lt;&gt;MONTH(D39),"",D39+1))</f>
        <v>43501</v>
      </c>
      <c r="G39" s="72"/>
      <c r="H39" s="71">
        <f>IF(F39="","",IF(MONTH(F39+1)&lt;&gt;MONTH(F39),"",F39+1))</f>
        <v>43502</v>
      </c>
      <c r="I39" s="72"/>
      <c r="J39" s="71">
        <f>IF(H39="","",IF(MONTH(H39+1)&lt;&gt;MONTH(H39),"",H39+1))</f>
        <v>43503</v>
      </c>
      <c r="K39" s="72"/>
      <c r="L39" s="71">
        <f>IF(J39="","",IF(MONTH(J39+1)&lt;&gt;MONTH(J39),"",J39+1))</f>
        <v>43504</v>
      </c>
      <c r="M39" s="72"/>
      <c r="N39" s="71">
        <f>IF(L39="","",IF(MONTH(L39+1)&lt;&gt;MONTH(L39),"",L39+1))</f>
        <v>43505</v>
      </c>
      <c r="O39" s="72"/>
    </row>
    <row r="40" spans="2:15" s="70" customFormat="1" ht="13.5" customHeight="1" x14ac:dyDescent="0.2">
      <c r="B40" s="479"/>
      <c r="C40" s="480"/>
      <c r="D40" s="479"/>
      <c r="E40" s="480"/>
      <c r="F40" s="479"/>
      <c r="G40" s="480"/>
      <c r="H40" s="479"/>
      <c r="I40" s="480"/>
      <c r="J40" s="479"/>
      <c r="K40" s="480"/>
      <c r="L40" s="479"/>
      <c r="M40" s="480"/>
      <c r="N40" s="479"/>
      <c r="O40" s="480"/>
    </row>
    <row r="41" spans="2:15" s="70" customFormat="1" ht="13.5" customHeight="1" x14ac:dyDescent="0.2">
      <c r="B41" s="479"/>
      <c r="C41" s="480"/>
      <c r="D41" s="479"/>
      <c r="E41" s="480"/>
      <c r="F41" s="479"/>
      <c r="G41" s="480"/>
      <c r="H41" s="479"/>
      <c r="I41" s="480"/>
      <c r="J41" s="479"/>
      <c r="K41" s="480"/>
      <c r="L41" s="479"/>
      <c r="M41" s="480"/>
      <c r="N41" s="479"/>
      <c r="O41" s="480"/>
    </row>
    <row r="42" spans="2:15" s="64" customFormat="1" ht="13.5" customHeight="1" x14ac:dyDescent="0.2">
      <c r="B42" s="477"/>
      <c r="C42" s="478"/>
      <c r="D42" s="477"/>
      <c r="E42" s="478"/>
      <c r="F42" s="477"/>
      <c r="G42" s="478"/>
      <c r="H42" s="477"/>
      <c r="I42" s="478"/>
      <c r="J42" s="477"/>
      <c r="K42" s="478"/>
      <c r="L42" s="477"/>
      <c r="M42" s="478"/>
      <c r="N42" s="477"/>
      <c r="O42" s="478"/>
    </row>
    <row r="43" spans="2:15" s="70" customFormat="1" ht="15.75" customHeight="1" x14ac:dyDescent="0.2">
      <c r="B43" s="71">
        <f>IF(N39="","",IF(MONTH(N39+1)&lt;&gt;MONTH(N39),"",N39+1))</f>
        <v>43506</v>
      </c>
      <c r="C43" s="72"/>
      <c r="D43" s="71">
        <f>IF(B43="","",IF(MONTH(B43+1)&lt;&gt;MONTH(B43),"",B43+1))</f>
        <v>43507</v>
      </c>
      <c r="E43" s="72"/>
      <c r="F43" s="71">
        <f>IF(D43="","",IF(MONTH(D43+1)&lt;&gt;MONTH(D43),"",D43+1))</f>
        <v>43508</v>
      </c>
      <c r="G43" s="72"/>
      <c r="H43" s="71">
        <f>IF(F43="","",IF(MONTH(F43+1)&lt;&gt;MONTH(F43),"",F43+1))</f>
        <v>43509</v>
      </c>
      <c r="I43" s="72"/>
      <c r="J43" s="71">
        <f>IF(H43="","",IF(MONTH(H43+1)&lt;&gt;MONTH(H43),"",H43+1))</f>
        <v>43510</v>
      </c>
      <c r="K43" s="72"/>
      <c r="L43" s="71">
        <f>IF(J43="","",IF(MONTH(J43+1)&lt;&gt;MONTH(J43),"",J43+1))</f>
        <v>43511</v>
      </c>
      <c r="M43" s="72"/>
      <c r="N43" s="71">
        <f>IF(L43="","",IF(MONTH(L43+1)&lt;&gt;MONTH(L43),"",L43+1))</f>
        <v>43512</v>
      </c>
      <c r="O43" s="72"/>
    </row>
    <row r="44" spans="2:15" s="70" customFormat="1" ht="13.5" customHeight="1" x14ac:dyDescent="0.2">
      <c r="B44" s="479"/>
      <c r="C44" s="480"/>
      <c r="D44" s="479"/>
      <c r="E44" s="480"/>
      <c r="F44" s="479"/>
      <c r="G44" s="480"/>
      <c r="H44" s="479"/>
      <c r="I44" s="480"/>
      <c r="J44" s="479"/>
      <c r="K44" s="480"/>
      <c r="L44" s="479"/>
      <c r="M44" s="480"/>
      <c r="N44" s="479"/>
      <c r="O44" s="480"/>
    </row>
    <row r="45" spans="2:15" s="70" customFormat="1" ht="13.5" customHeight="1" x14ac:dyDescent="0.2">
      <c r="B45" s="479"/>
      <c r="C45" s="480"/>
      <c r="D45" s="479"/>
      <c r="E45" s="480"/>
      <c r="F45" s="479"/>
      <c r="G45" s="480"/>
      <c r="H45" s="479"/>
      <c r="I45" s="480"/>
      <c r="J45" s="479"/>
      <c r="K45" s="480"/>
      <c r="L45" s="479"/>
      <c r="M45" s="480"/>
      <c r="N45" s="479"/>
      <c r="O45" s="480"/>
    </row>
    <row r="46" spans="2:15" s="64" customFormat="1" ht="13.5" customHeight="1" x14ac:dyDescent="0.2">
      <c r="B46" s="477"/>
      <c r="C46" s="478"/>
      <c r="D46" s="477"/>
      <c r="E46" s="478"/>
      <c r="F46" s="477"/>
      <c r="G46" s="478"/>
      <c r="H46" s="477"/>
      <c r="I46" s="478"/>
      <c r="J46" s="477"/>
      <c r="K46" s="478"/>
      <c r="L46" s="477"/>
      <c r="M46" s="478"/>
      <c r="N46" s="477"/>
      <c r="O46" s="478"/>
    </row>
    <row r="47" spans="2:15" s="70" customFormat="1" ht="15.75" customHeight="1" x14ac:dyDescent="0.2">
      <c r="B47" s="71">
        <f>IF(N43="","",IF(MONTH(N43+1)&lt;&gt;MONTH(N43),"",N43+1))</f>
        <v>43513</v>
      </c>
      <c r="C47" s="72"/>
      <c r="D47" s="71">
        <f>IF(B47="","",IF(MONTH(B47+1)&lt;&gt;MONTH(B47),"",B47+1))</f>
        <v>43514</v>
      </c>
      <c r="E47" s="72"/>
      <c r="F47" s="71">
        <f>IF(D47="","",IF(MONTH(D47+1)&lt;&gt;MONTH(D47),"",D47+1))</f>
        <v>43515</v>
      </c>
      <c r="G47" s="72"/>
      <c r="H47" s="71">
        <f>IF(F47="","",IF(MONTH(F47+1)&lt;&gt;MONTH(F47),"",F47+1))</f>
        <v>43516</v>
      </c>
      <c r="I47" s="72"/>
      <c r="J47" s="71">
        <f>IF(H47="","",IF(MONTH(H47+1)&lt;&gt;MONTH(H47),"",H47+1))</f>
        <v>43517</v>
      </c>
      <c r="K47" s="72"/>
      <c r="L47" s="71">
        <f>IF(J47="","",IF(MONTH(J47+1)&lt;&gt;MONTH(J47),"",J47+1))</f>
        <v>43518</v>
      </c>
      <c r="M47" s="72"/>
      <c r="N47" s="71">
        <f>IF(L47="","",IF(MONTH(L47+1)&lt;&gt;MONTH(L47),"",L47+1))</f>
        <v>43519</v>
      </c>
      <c r="O47" s="72"/>
    </row>
    <row r="48" spans="2:15" s="70" customFormat="1" ht="13.5" customHeight="1" x14ac:dyDescent="0.2">
      <c r="B48" s="479"/>
      <c r="C48" s="480"/>
      <c r="D48" s="479"/>
      <c r="E48" s="480"/>
      <c r="F48" s="479"/>
      <c r="G48" s="480"/>
      <c r="H48" s="479"/>
      <c r="I48" s="480"/>
      <c r="J48" s="479"/>
      <c r="K48" s="480"/>
      <c r="L48" s="479"/>
      <c r="M48" s="480"/>
      <c r="N48" s="479"/>
      <c r="O48" s="480"/>
    </row>
    <row r="49" spans="2:15" s="70" customFormat="1" ht="13.5" customHeight="1" x14ac:dyDescent="0.2">
      <c r="B49" s="479"/>
      <c r="C49" s="480"/>
      <c r="D49" s="479"/>
      <c r="E49" s="480"/>
      <c r="F49" s="479"/>
      <c r="G49" s="480"/>
      <c r="H49" s="479"/>
      <c r="I49" s="480"/>
      <c r="J49" s="479"/>
      <c r="K49" s="480"/>
      <c r="L49" s="479"/>
      <c r="M49" s="480"/>
      <c r="N49" s="479"/>
      <c r="O49" s="480"/>
    </row>
    <row r="50" spans="2:15" s="64" customFormat="1" ht="13.5" customHeight="1" x14ac:dyDescent="0.2">
      <c r="B50" s="477"/>
      <c r="C50" s="478"/>
      <c r="D50" s="477"/>
      <c r="E50" s="478"/>
      <c r="F50" s="477"/>
      <c r="G50" s="478"/>
      <c r="H50" s="477"/>
      <c r="I50" s="478"/>
      <c r="J50" s="477"/>
      <c r="K50" s="478"/>
      <c r="L50" s="477"/>
      <c r="M50" s="478"/>
      <c r="N50" s="477"/>
      <c r="O50" s="478"/>
    </row>
    <row r="51" spans="2:15" s="70" customFormat="1" ht="15.75" x14ac:dyDescent="0.2">
      <c r="B51" s="71">
        <f>IF(N47="","",IF(MONTH(N47+1)&lt;&gt;MONTH(N47),"",N47+1))</f>
        <v>43520</v>
      </c>
      <c r="C51" s="72"/>
      <c r="D51" s="71">
        <f>IF(B51="","",IF(MONTH(B51+1)&lt;&gt;MONTH(B51),"",B51+1))</f>
        <v>43521</v>
      </c>
      <c r="E51" s="72"/>
      <c r="F51" s="71">
        <f>IF(D51="","",IF(MONTH(D51+1)&lt;&gt;MONTH(D51),"",D51+1))</f>
        <v>43522</v>
      </c>
      <c r="G51" s="72"/>
      <c r="H51" s="71">
        <f>IF(F51="","",IF(MONTH(F51+1)&lt;&gt;MONTH(F51),"",F51+1))</f>
        <v>43523</v>
      </c>
      <c r="I51" s="72"/>
      <c r="J51" s="71">
        <f>IF(H51="","",IF(MONTH(H51+1)&lt;&gt;MONTH(H51),"",H51+1))</f>
        <v>43524</v>
      </c>
      <c r="K51" s="72"/>
      <c r="L51" s="71" t="str">
        <f>IF(J51="","",IF(MONTH(J51+1)&lt;&gt;MONTH(J51),"",J51+1))</f>
        <v/>
      </c>
      <c r="M51" s="72"/>
      <c r="N51" s="71" t="str">
        <f>IF(L51="","",IF(MONTH(L51+1)&lt;&gt;MONTH(L51),"",L51+1))</f>
        <v/>
      </c>
      <c r="O51" s="72"/>
    </row>
    <row r="52" spans="2:15" s="70" customFormat="1" ht="13.5" customHeight="1" x14ac:dyDescent="0.2">
      <c r="B52" s="479"/>
      <c r="C52" s="480"/>
      <c r="D52" s="479"/>
      <c r="E52" s="480"/>
      <c r="F52" s="479"/>
      <c r="G52" s="480"/>
      <c r="H52" s="479"/>
      <c r="I52" s="480"/>
      <c r="J52" s="479"/>
      <c r="K52" s="480"/>
      <c r="L52" s="479"/>
      <c r="M52" s="480"/>
      <c r="N52" s="479"/>
      <c r="O52" s="480"/>
    </row>
    <row r="53" spans="2:15" s="70" customFormat="1" ht="13.5" customHeight="1" x14ac:dyDescent="0.2">
      <c r="B53" s="479"/>
      <c r="C53" s="480"/>
      <c r="D53" s="479"/>
      <c r="E53" s="480"/>
      <c r="F53" s="479"/>
      <c r="G53" s="480"/>
      <c r="H53" s="479"/>
      <c r="I53" s="480"/>
      <c r="J53" s="479"/>
      <c r="K53" s="480"/>
      <c r="L53" s="479"/>
      <c r="M53" s="480"/>
      <c r="N53" s="479"/>
      <c r="O53" s="480"/>
    </row>
    <row r="54" spans="2:15" s="64" customFormat="1" ht="13.5" customHeight="1" x14ac:dyDescent="0.2">
      <c r="B54" s="477"/>
      <c r="C54" s="478"/>
      <c r="D54" s="477"/>
      <c r="E54" s="478"/>
      <c r="F54" s="477"/>
      <c r="G54" s="478"/>
      <c r="H54" s="477"/>
      <c r="I54" s="478"/>
      <c r="J54" s="477"/>
      <c r="K54" s="478"/>
      <c r="L54" s="477"/>
      <c r="M54" s="478"/>
      <c r="N54" s="477"/>
      <c r="O54" s="478"/>
    </row>
    <row r="55" spans="2:15" ht="15.75" x14ac:dyDescent="0.2">
      <c r="B55" s="71" t="str">
        <f>IF(N51="","",IF(MONTH(N51+1)&lt;&gt;MONTH(N51),"",N51+1))</f>
        <v/>
      </c>
      <c r="C55" s="72"/>
      <c r="D55" s="71" t="str">
        <f>IF(B55="","",IF(MONTH(B55+1)&lt;&gt;MONTH(B55),"",B55+1))</f>
        <v/>
      </c>
      <c r="E55" s="72"/>
      <c r="F55" s="73" t="s">
        <v>24</v>
      </c>
      <c r="G55" s="74"/>
      <c r="H55" s="74"/>
      <c r="I55" s="74"/>
      <c r="J55" s="74"/>
      <c r="K55" s="75"/>
      <c r="L55" s="76"/>
      <c r="M55" s="74"/>
      <c r="N55" s="74"/>
      <c r="O55" s="75"/>
    </row>
    <row r="56" spans="2:15" ht="13.5" customHeight="1" x14ac:dyDescent="0.2">
      <c r="B56" s="479"/>
      <c r="C56" s="480"/>
      <c r="D56" s="479"/>
      <c r="E56" s="480"/>
      <c r="F56" s="77"/>
      <c r="G56" s="78"/>
      <c r="H56" s="78"/>
      <c r="I56" s="78"/>
      <c r="J56" s="78"/>
      <c r="K56" s="79"/>
      <c r="L56" s="481"/>
      <c r="M56" s="482"/>
      <c r="N56" s="482"/>
      <c r="O56" s="483"/>
    </row>
    <row r="57" spans="2:15" ht="13.5" customHeight="1" x14ac:dyDescent="0.2">
      <c r="B57" s="479"/>
      <c r="C57" s="480"/>
      <c r="D57" s="479"/>
      <c r="E57" s="480"/>
      <c r="F57" s="77"/>
      <c r="G57" s="78"/>
      <c r="H57" s="78"/>
      <c r="I57" s="78"/>
      <c r="J57" s="78"/>
      <c r="K57" s="79"/>
      <c r="L57" s="80"/>
      <c r="M57" s="78"/>
      <c r="N57" s="81"/>
      <c r="O57" s="82"/>
    </row>
    <row r="58" spans="2:15" ht="13.5" customHeight="1" x14ac:dyDescent="0.2">
      <c r="B58" s="477"/>
      <c r="C58" s="478"/>
      <c r="D58" s="477"/>
      <c r="E58" s="478"/>
      <c r="F58" s="83"/>
      <c r="G58" s="84"/>
      <c r="H58" s="84"/>
      <c r="I58" s="84"/>
      <c r="J58" s="84"/>
      <c r="K58" s="85"/>
      <c r="L58" s="86"/>
      <c r="M58" s="84"/>
      <c r="N58" s="87"/>
      <c r="O58" s="65"/>
    </row>
    <row r="59" spans="2:15" s="70" customFormat="1" ht="59.25" x14ac:dyDescent="0.2">
      <c r="B59" s="474" t="str">
        <f>UPPER(TEXT(C60,"mmmm yyyy"))</f>
        <v>MARCH 2019</v>
      </c>
      <c r="C59" s="474"/>
      <c r="D59" s="474"/>
      <c r="E59" s="474"/>
      <c r="F59" s="474"/>
      <c r="G59" s="474"/>
      <c r="H59" s="474"/>
      <c r="I59" s="474"/>
      <c r="J59" s="474"/>
      <c r="K59" s="474"/>
      <c r="L59" s="474"/>
      <c r="M59" s="474"/>
      <c r="N59" s="474"/>
      <c r="O59" s="474"/>
    </row>
    <row r="60" spans="2:15" s="62" customFormat="1" ht="10.15" hidden="1" customHeight="1" x14ac:dyDescent="0.2">
      <c r="B60" s="62" t="s">
        <v>47</v>
      </c>
      <c r="C60" s="63">
        <f>DATE(YEAR(Calendar!C6),MONTH(Calendar!C6)+2,1)</f>
        <v>43525</v>
      </c>
    </row>
    <row r="61" spans="2:15" s="70" customFormat="1" ht="18" customHeight="1" x14ac:dyDescent="0.2">
      <c r="B61" s="475">
        <f>B66</f>
        <v>43527</v>
      </c>
      <c r="C61" s="476"/>
      <c r="D61" s="475">
        <f>D66</f>
        <v>43528</v>
      </c>
      <c r="E61" s="476"/>
      <c r="F61" s="475">
        <f>F66</f>
        <v>43529</v>
      </c>
      <c r="G61" s="476"/>
      <c r="H61" s="475">
        <f>H66</f>
        <v>43530</v>
      </c>
      <c r="I61" s="476"/>
      <c r="J61" s="475">
        <f>J66</f>
        <v>43531</v>
      </c>
      <c r="K61" s="476"/>
      <c r="L61" s="475">
        <f>L66</f>
        <v>43532</v>
      </c>
      <c r="M61" s="476"/>
      <c r="N61" s="475">
        <f>N66</f>
        <v>43533</v>
      </c>
      <c r="O61" s="476"/>
    </row>
    <row r="62" spans="2:15" s="70" customFormat="1" ht="15.75" customHeight="1" x14ac:dyDescent="0.2">
      <c r="B62" s="71" t="str">
        <f>IF(WEEKDAY($C$60,1)=startday,$C$60,"")</f>
        <v/>
      </c>
      <c r="C62" s="72"/>
      <c r="D62" s="71" t="str">
        <f>IF(B62="",IF(WEEKDAY($C$60,1)=MOD(startday,7)+1,$C$60,""),B62+1)</f>
        <v/>
      </c>
      <c r="E62" s="72"/>
      <c r="F62" s="71" t="str">
        <f>IF(D62="",IF(WEEKDAY($C$60,1)=MOD(startday+1,7)+1,$C$60,""),D62+1)</f>
        <v/>
      </c>
      <c r="G62" s="72"/>
      <c r="H62" s="71" t="str">
        <f>IF(F62="",IF(WEEKDAY($C$60,1)=MOD(startday+2,7)+1,$C$60,""),F62+1)</f>
        <v/>
      </c>
      <c r="I62" s="72"/>
      <c r="J62" s="71" t="str">
        <f>IF(H62="",IF(WEEKDAY($C$60,1)=MOD(startday+3,7)+1,$C$60,""),H62+1)</f>
        <v/>
      </c>
      <c r="K62" s="72"/>
      <c r="L62" s="71">
        <f>IF(J62="",IF(WEEKDAY($C$60,1)=MOD(startday+4,7)+1,$C$60,""),J62+1)</f>
        <v>43525</v>
      </c>
      <c r="M62" s="72"/>
      <c r="N62" s="71">
        <f>IF(L62="",IF(WEEKDAY($C$60,1)=MOD(startday+5,7)+1,$C$60,""),L62+1)</f>
        <v>43526</v>
      </c>
      <c r="O62" s="72"/>
    </row>
    <row r="63" spans="2:15" s="70" customFormat="1" ht="13.5" customHeight="1" x14ac:dyDescent="0.2">
      <c r="B63" s="479"/>
      <c r="C63" s="480"/>
      <c r="D63" s="479"/>
      <c r="E63" s="480"/>
      <c r="F63" s="479"/>
      <c r="G63" s="480"/>
      <c r="H63" s="479"/>
      <c r="I63" s="480"/>
      <c r="J63" s="479"/>
      <c r="K63" s="480"/>
      <c r="L63" s="479"/>
      <c r="M63" s="480"/>
      <c r="N63" s="479"/>
      <c r="O63" s="480"/>
    </row>
    <row r="64" spans="2:15" s="70" customFormat="1" ht="13.5" customHeight="1" x14ac:dyDescent="0.2">
      <c r="B64" s="479"/>
      <c r="C64" s="480"/>
      <c r="D64" s="479"/>
      <c r="E64" s="480"/>
      <c r="F64" s="479"/>
      <c r="G64" s="480"/>
      <c r="H64" s="479"/>
      <c r="I64" s="480"/>
      <c r="J64" s="479"/>
      <c r="K64" s="480"/>
      <c r="L64" s="479"/>
      <c r="M64" s="480"/>
      <c r="N64" s="479"/>
      <c r="O64" s="480"/>
    </row>
    <row r="65" spans="2:15" s="64" customFormat="1" ht="13.5" customHeight="1" x14ac:dyDescent="0.2">
      <c r="B65" s="477"/>
      <c r="C65" s="478"/>
      <c r="D65" s="477"/>
      <c r="E65" s="478"/>
      <c r="F65" s="477"/>
      <c r="G65" s="478"/>
      <c r="H65" s="477"/>
      <c r="I65" s="478"/>
      <c r="J65" s="477"/>
      <c r="K65" s="478"/>
      <c r="L65" s="477"/>
      <c r="M65" s="478"/>
      <c r="N65" s="477"/>
      <c r="O65" s="478"/>
    </row>
    <row r="66" spans="2:15" s="70" customFormat="1" ht="15.75" customHeight="1" x14ac:dyDescent="0.2">
      <c r="B66" s="71">
        <f>IF(N62="","",IF(MONTH(N62+1)&lt;&gt;MONTH(N62),"",N62+1))</f>
        <v>43527</v>
      </c>
      <c r="C66" s="72"/>
      <c r="D66" s="71">
        <f>IF(B66="","",IF(MONTH(B66+1)&lt;&gt;MONTH(B66),"",B66+1))</f>
        <v>43528</v>
      </c>
      <c r="E66" s="72"/>
      <c r="F66" s="71">
        <f>IF(D66="","",IF(MONTH(D66+1)&lt;&gt;MONTH(D66),"",D66+1))</f>
        <v>43529</v>
      </c>
      <c r="G66" s="72"/>
      <c r="H66" s="71">
        <f>IF(F66="","",IF(MONTH(F66+1)&lt;&gt;MONTH(F66),"",F66+1))</f>
        <v>43530</v>
      </c>
      <c r="I66" s="72"/>
      <c r="J66" s="71">
        <f>IF(H66="","",IF(MONTH(H66+1)&lt;&gt;MONTH(H66),"",H66+1))</f>
        <v>43531</v>
      </c>
      <c r="K66" s="72"/>
      <c r="L66" s="71">
        <f>IF(J66="","",IF(MONTH(J66+1)&lt;&gt;MONTH(J66),"",J66+1))</f>
        <v>43532</v>
      </c>
      <c r="M66" s="72"/>
      <c r="N66" s="71">
        <f>IF(L66="","",IF(MONTH(L66+1)&lt;&gt;MONTH(L66),"",L66+1))</f>
        <v>43533</v>
      </c>
      <c r="O66" s="72"/>
    </row>
    <row r="67" spans="2:15" s="70" customFormat="1" ht="13.5" customHeight="1" x14ac:dyDescent="0.2">
      <c r="B67" s="479"/>
      <c r="C67" s="480"/>
      <c r="D67" s="479"/>
      <c r="E67" s="480"/>
      <c r="F67" s="479"/>
      <c r="G67" s="480"/>
      <c r="H67" s="479"/>
      <c r="I67" s="480"/>
      <c r="J67" s="479"/>
      <c r="K67" s="480"/>
      <c r="L67" s="479"/>
      <c r="M67" s="480"/>
      <c r="N67" s="479"/>
      <c r="O67" s="480"/>
    </row>
    <row r="68" spans="2:15" s="70" customFormat="1" ht="13.5" customHeight="1" x14ac:dyDescent="0.2">
      <c r="B68" s="479"/>
      <c r="C68" s="480"/>
      <c r="D68" s="479"/>
      <c r="E68" s="480"/>
      <c r="F68" s="479"/>
      <c r="G68" s="480"/>
      <c r="H68" s="479"/>
      <c r="I68" s="480"/>
      <c r="J68" s="479"/>
      <c r="K68" s="480"/>
      <c r="L68" s="479"/>
      <c r="M68" s="480"/>
      <c r="N68" s="479"/>
      <c r="O68" s="480"/>
    </row>
    <row r="69" spans="2:15" s="64" customFormat="1" ht="13.5" customHeight="1" x14ac:dyDescent="0.2">
      <c r="B69" s="477"/>
      <c r="C69" s="478"/>
      <c r="D69" s="477"/>
      <c r="E69" s="478"/>
      <c r="F69" s="477"/>
      <c r="G69" s="478"/>
      <c r="H69" s="477"/>
      <c r="I69" s="478"/>
      <c r="J69" s="477"/>
      <c r="K69" s="478"/>
      <c r="L69" s="477"/>
      <c r="M69" s="478"/>
      <c r="N69" s="477"/>
      <c r="O69" s="478"/>
    </row>
    <row r="70" spans="2:15" s="70" customFormat="1" ht="15.75" customHeight="1" x14ac:dyDescent="0.2">
      <c r="B70" s="71">
        <f>IF(N66="","",IF(MONTH(N66+1)&lt;&gt;MONTH(N66),"",N66+1))</f>
        <v>43534</v>
      </c>
      <c r="C70" s="72"/>
      <c r="D70" s="71">
        <f>IF(B70="","",IF(MONTH(B70+1)&lt;&gt;MONTH(B70),"",B70+1))</f>
        <v>43535</v>
      </c>
      <c r="E70" s="72"/>
      <c r="F70" s="71">
        <f>IF(D70="","",IF(MONTH(D70+1)&lt;&gt;MONTH(D70),"",D70+1))</f>
        <v>43536</v>
      </c>
      <c r="G70" s="72"/>
      <c r="H70" s="71">
        <f>IF(F70="","",IF(MONTH(F70+1)&lt;&gt;MONTH(F70),"",F70+1))</f>
        <v>43537</v>
      </c>
      <c r="I70" s="72"/>
      <c r="J70" s="71">
        <f>IF(H70="","",IF(MONTH(H70+1)&lt;&gt;MONTH(H70),"",H70+1))</f>
        <v>43538</v>
      </c>
      <c r="K70" s="72"/>
      <c r="L70" s="71">
        <f>IF(J70="","",IF(MONTH(J70+1)&lt;&gt;MONTH(J70),"",J70+1))</f>
        <v>43539</v>
      </c>
      <c r="M70" s="72"/>
      <c r="N70" s="71">
        <f>IF(L70="","",IF(MONTH(L70+1)&lt;&gt;MONTH(L70),"",L70+1))</f>
        <v>43540</v>
      </c>
      <c r="O70" s="72"/>
    </row>
    <row r="71" spans="2:15" s="70" customFormat="1" ht="13.5" customHeight="1" x14ac:dyDescent="0.2">
      <c r="B71" s="479"/>
      <c r="C71" s="480"/>
      <c r="D71" s="479"/>
      <c r="E71" s="480"/>
      <c r="F71" s="479"/>
      <c r="G71" s="480"/>
      <c r="H71" s="479"/>
      <c r="I71" s="480"/>
      <c r="J71" s="479"/>
      <c r="K71" s="480"/>
      <c r="L71" s="479"/>
      <c r="M71" s="480"/>
      <c r="N71" s="479"/>
      <c r="O71" s="480"/>
    </row>
    <row r="72" spans="2:15" s="70" customFormat="1" ht="13.5" customHeight="1" x14ac:dyDescent="0.2">
      <c r="B72" s="479"/>
      <c r="C72" s="480"/>
      <c r="D72" s="479"/>
      <c r="E72" s="480"/>
      <c r="F72" s="479"/>
      <c r="G72" s="480"/>
      <c r="H72" s="479"/>
      <c r="I72" s="480"/>
      <c r="J72" s="479"/>
      <c r="K72" s="480"/>
      <c r="L72" s="479"/>
      <c r="M72" s="480"/>
      <c r="N72" s="479"/>
      <c r="O72" s="480"/>
    </row>
    <row r="73" spans="2:15" s="64" customFormat="1" ht="13.5" customHeight="1" x14ac:dyDescent="0.2">
      <c r="B73" s="477"/>
      <c r="C73" s="478"/>
      <c r="D73" s="477"/>
      <c r="E73" s="478"/>
      <c r="F73" s="477"/>
      <c r="G73" s="478"/>
      <c r="H73" s="477"/>
      <c r="I73" s="478"/>
      <c r="J73" s="477"/>
      <c r="K73" s="478"/>
      <c r="L73" s="477"/>
      <c r="M73" s="478"/>
      <c r="N73" s="477"/>
      <c r="O73" s="478"/>
    </row>
    <row r="74" spans="2:15" s="70" customFormat="1" ht="15.75" customHeight="1" x14ac:dyDescent="0.2">
      <c r="B74" s="71">
        <f>IF(N70="","",IF(MONTH(N70+1)&lt;&gt;MONTH(N70),"",N70+1))</f>
        <v>43541</v>
      </c>
      <c r="C74" s="72"/>
      <c r="D74" s="71">
        <f>IF(B74="","",IF(MONTH(B74+1)&lt;&gt;MONTH(B74),"",B74+1))</f>
        <v>43542</v>
      </c>
      <c r="E74" s="72"/>
      <c r="F74" s="71">
        <f>IF(D74="","",IF(MONTH(D74+1)&lt;&gt;MONTH(D74),"",D74+1))</f>
        <v>43543</v>
      </c>
      <c r="G74" s="72"/>
      <c r="H74" s="71">
        <f>IF(F74="","",IF(MONTH(F74+1)&lt;&gt;MONTH(F74),"",F74+1))</f>
        <v>43544</v>
      </c>
      <c r="I74" s="72"/>
      <c r="J74" s="71">
        <f>IF(H74="","",IF(MONTH(H74+1)&lt;&gt;MONTH(H74),"",H74+1))</f>
        <v>43545</v>
      </c>
      <c r="K74" s="72"/>
      <c r="L74" s="71">
        <f>IF(J74="","",IF(MONTH(J74+1)&lt;&gt;MONTH(J74),"",J74+1))</f>
        <v>43546</v>
      </c>
      <c r="M74" s="72"/>
      <c r="N74" s="71">
        <f>IF(L74="","",IF(MONTH(L74+1)&lt;&gt;MONTH(L74),"",L74+1))</f>
        <v>43547</v>
      </c>
      <c r="O74" s="72"/>
    </row>
    <row r="75" spans="2:15" s="70" customFormat="1" ht="13.5" customHeight="1" x14ac:dyDescent="0.2">
      <c r="B75" s="479"/>
      <c r="C75" s="480"/>
      <c r="D75" s="479"/>
      <c r="E75" s="480"/>
      <c r="F75" s="479"/>
      <c r="G75" s="480"/>
      <c r="H75" s="479"/>
      <c r="I75" s="480"/>
      <c r="J75" s="479"/>
      <c r="K75" s="480"/>
      <c r="L75" s="479"/>
      <c r="M75" s="480"/>
      <c r="N75" s="479"/>
      <c r="O75" s="480"/>
    </row>
    <row r="76" spans="2:15" s="70" customFormat="1" ht="13.5" customHeight="1" x14ac:dyDescent="0.2">
      <c r="B76" s="479"/>
      <c r="C76" s="480"/>
      <c r="D76" s="479"/>
      <c r="E76" s="480"/>
      <c r="F76" s="479"/>
      <c r="G76" s="480"/>
      <c r="H76" s="479"/>
      <c r="I76" s="480"/>
      <c r="J76" s="479"/>
      <c r="K76" s="480"/>
      <c r="L76" s="479"/>
      <c r="M76" s="480"/>
      <c r="N76" s="479"/>
      <c r="O76" s="480"/>
    </row>
    <row r="77" spans="2:15" s="64" customFormat="1" ht="13.5" customHeight="1" x14ac:dyDescent="0.2">
      <c r="B77" s="477"/>
      <c r="C77" s="478"/>
      <c r="D77" s="477"/>
      <c r="E77" s="478"/>
      <c r="F77" s="477"/>
      <c r="G77" s="478"/>
      <c r="H77" s="477"/>
      <c r="I77" s="478"/>
      <c r="J77" s="477"/>
      <c r="K77" s="478"/>
      <c r="L77" s="477"/>
      <c r="M77" s="478"/>
      <c r="N77" s="477"/>
      <c r="O77" s="478"/>
    </row>
    <row r="78" spans="2:15" s="70" customFormat="1" ht="15.75" x14ac:dyDescent="0.2">
      <c r="B78" s="71">
        <f>IF(N74="","",IF(MONTH(N74+1)&lt;&gt;MONTH(N74),"",N74+1))</f>
        <v>43548</v>
      </c>
      <c r="C78" s="72"/>
      <c r="D78" s="71">
        <f>IF(B78="","",IF(MONTH(B78+1)&lt;&gt;MONTH(B78),"",B78+1))</f>
        <v>43549</v>
      </c>
      <c r="E78" s="72"/>
      <c r="F78" s="71">
        <f>IF(D78="","",IF(MONTH(D78+1)&lt;&gt;MONTH(D78),"",D78+1))</f>
        <v>43550</v>
      </c>
      <c r="G78" s="72"/>
      <c r="H78" s="71">
        <f>IF(F78="","",IF(MONTH(F78+1)&lt;&gt;MONTH(F78),"",F78+1))</f>
        <v>43551</v>
      </c>
      <c r="I78" s="72"/>
      <c r="J78" s="71">
        <f>IF(H78="","",IF(MONTH(H78+1)&lt;&gt;MONTH(H78),"",H78+1))</f>
        <v>43552</v>
      </c>
      <c r="K78" s="72"/>
      <c r="L78" s="71">
        <f>IF(J78="","",IF(MONTH(J78+1)&lt;&gt;MONTH(J78),"",J78+1))</f>
        <v>43553</v>
      </c>
      <c r="M78" s="72"/>
      <c r="N78" s="71">
        <f>IF(L78="","",IF(MONTH(L78+1)&lt;&gt;MONTH(L78),"",L78+1))</f>
        <v>43554</v>
      </c>
      <c r="O78" s="72"/>
    </row>
    <row r="79" spans="2:15" s="70" customFormat="1" ht="13.5" customHeight="1" x14ac:dyDescent="0.2">
      <c r="B79" s="479"/>
      <c r="C79" s="480"/>
      <c r="D79" s="479"/>
      <c r="E79" s="480"/>
      <c r="F79" s="479"/>
      <c r="G79" s="480"/>
      <c r="H79" s="479"/>
      <c r="I79" s="480"/>
      <c r="J79" s="479"/>
      <c r="K79" s="480"/>
      <c r="L79" s="479"/>
      <c r="M79" s="480"/>
      <c r="N79" s="479"/>
      <c r="O79" s="480"/>
    </row>
    <row r="80" spans="2:15" s="70" customFormat="1" ht="13.5" customHeight="1" x14ac:dyDescent="0.2">
      <c r="B80" s="479"/>
      <c r="C80" s="480"/>
      <c r="D80" s="479"/>
      <c r="E80" s="480"/>
      <c r="F80" s="479"/>
      <c r="G80" s="480"/>
      <c r="H80" s="479"/>
      <c r="I80" s="480"/>
      <c r="J80" s="479"/>
      <c r="K80" s="480"/>
      <c r="L80" s="479"/>
      <c r="M80" s="480"/>
      <c r="N80" s="479"/>
      <c r="O80" s="480"/>
    </row>
    <row r="81" spans="2:15" s="64" customFormat="1" ht="13.5" customHeight="1" x14ac:dyDescent="0.2">
      <c r="B81" s="477"/>
      <c r="C81" s="478"/>
      <c r="D81" s="477"/>
      <c r="E81" s="478"/>
      <c r="F81" s="477"/>
      <c r="G81" s="478"/>
      <c r="H81" s="477"/>
      <c r="I81" s="478"/>
      <c r="J81" s="477"/>
      <c r="K81" s="478"/>
      <c r="L81" s="477"/>
      <c r="M81" s="478"/>
      <c r="N81" s="477"/>
      <c r="O81" s="478"/>
    </row>
    <row r="82" spans="2:15" ht="15.75" x14ac:dyDescent="0.2">
      <c r="B82" s="71">
        <f>IF(N78="","",IF(MONTH(N78+1)&lt;&gt;MONTH(N78),"",N78+1))</f>
        <v>43555</v>
      </c>
      <c r="C82" s="72"/>
      <c r="D82" s="71" t="str">
        <f>IF(B82="","",IF(MONTH(B82+1)&lt;&gt;MONTH(B82),"",B82+1))</f>
        <v/>
      </c>
      <c r="E82" s="72"/>
      <c r="F82" s="73" t="s">
        <v>24</v>
      </c>
      <c r="G82" s="74"/>
      <c r="H82" s="74"/>
      <c r="I82" s="74"/>
      <c r="J82" s="74"/>
      <c r="K82" s="75"/>
      <c r="L82" s="76"/>
      <c r="M82" s="74"/>
      <c r="N82" s="74"/>
      <c r="O82" s="75"/>
    </row>
    <row r="83" spans="2:15" ht="13.5" customHeight="1" x14ac:dyDescent="0.2">
      <c r="B83" s="479"/>
      <c r="C83" s="480"/>
      <c r="D83" s="479"/>
      <c r="E83" s="480"/>
      <c r="F83" s="77"/>
      <c r="G83" s="78"/>
      <c r="H83" s="78"/>
      <c r="I83" s="78"/>
      <c r="J83" s="78"/>
      <c r="K83" s="79"/>
      <c r="L83" s="481"/>
      <c r="M83" s="482"/>
      <c r="N83" s="482"/>
      <c r="O83" s="483"/>
    </row>
    <row r="84" spans="2:15" ht="13.5" customHeight="1" x14ac:dyDescent="0.2">
      <c r="B84" s="479"/>
      <c r="C84" s="480"/>
      <c r="D84" s="479"/>
      <c r="E84" s="480"/>
      <c r="F84" s="77"/>
      <c r="G84" s="78"/>
      <c r="H84" s="78"/>
      <c r="I84" s="78"/>
      <c r="J84" s="78"/>
      <c r="K84" s="79"/>
      <c r="L84" s="80"/>
      <c r="M84" s="78"/>
      <c r="N84" s="81"/>
      <c r="O84" s="82"/>
    </row>
    <row r="85" spans="2:15" ht="13.5" customHeight="1" x14ac:dyDescent="0.2">
      <c r="B85" s="477"/>
      <c r="C85" s="478"/>
      <c r="D85" s="477"/>
      <c r="E85" s="478"/>
      <c r="F85" s="83"/>
      <c r="G85" s="84"/>
      <c r="H85" s="84"/>
      <c r="I85" s="84"/>
      <c r="J85" s="84"/>
      <c r="K85" s="85"/>
      <c r="L85" s="86"/>
      <c r="M85" s="84"/>
      <c r="N85" s="87"/>
      <c r="O85" s="65"/>
    </row>
    <row r="86" spans="2:15" s="70" customFormat="1" ht="59.25" x14ac:dyDescent="0.2">
      <c r="B86" s="474" t="str">
        <f>UPPER(TEXT(C87,"mmmm yyyy"))</f>
        <v>APRIL 2019</v>
      </c>
      <c r="C86" s="474"/>
      <c r="D86" s="474"/>
      <c r="E86" s="474"/>
      <c r="F86" s="474"/>
      <c r="G86" s="474"/>
      <c r="H86" s="474"/>
      <c r="I86" s="474"/>
      <c r="J86" s="474"/>
      <c r="K86" s="474"/>
      <c r="L86" s="474"/>
      <c r="M86" s="474"/>
      <c r="N86" s="474"/>
      <c r="O86" s="474"/>
    </row>
    <row r="87" spans="2:15" s="62" customFormat="1" ht="10.15" hidden="1" customHeight="1" x14ac:dyDescent="0.2">
      <c r="B87" s="62" t="s">
        <v>47</v>
      </c>
      <c r="C87" s="63">
        <f>DATE(YEAR(Calendar!C6),MONTH(Calendar!C6)+3,1)</f>
        <v>43556</v>
      </c>
    </row>
    <row r="88" spans="2:15" s="70" customFormat="1" ht="18" customHeight="1" x14ac:dyDescent="0.2">
      <c r="B88" s="475">
        <f>B93</f>
        <v>43562</v>
      </c>
      <c r="C88" s="476"/>
      <c r="D88" s="475">
        <f>D93</f>
        <v>43563</v>
      </c>
      <c r="E88" s="476"/>
      <c r="F88" s="475">
        <f>F93</f>
        <v>43564</v>
      </c>
      <c r="G88" s="476"/>
      <c r="H88" s="475">
        <f>H93</f>
        <v>43565</v>
      </c>
      <c r="I88" s="476"/>
      <c r="J88" s="475">
        <f>J93</f>
        <v>43566</v>
      </c>
      <c r="K88" s="476"/>
      <c r="L88" s="475">
        <f>L93</f>
        <v>43567</v>
      </c>
      <c r="M88" s="476"/>
      <c r="N88" s="475">
        <f>N93</f>
        <v>43568</v>
      </c>
      <c r="O88" s="476"/>
    </row>
    <row r="89" spans="2:15" s="70" customFormat="1" ht="15.75" customHeight="1" x14ac:dyDescent="0.2">
      <c r="B89" s="71" t="str">
        <f>IF(WEEKDAY($C$87,1)=startday,$C$87,"")</f>
        <v/>
      </c>
      <c r="C89" s="72"/>
      <c r="D89" s="71">
        <f>IF(B89="",IF(WEEKDAY($C$87,1)=MOD(startday,7)+1,$C$87,""),B89+1)</f>
        <v>43556</v>
      </c>
      <c r="E89" s="72"/>
      <c r="F89" s="71">
        <f>IF(D89="",IF(WEEKDAY($C$87,1)=MOD(startday+1,7)+1,$C$87,""),D89+1)</f>
        <v>43557</v>
      </c>
      <c r="G89" s="72"/>
      <c r="H89" s="71">
        <f>IF(F89="",IF(WEEKDAY($C$87,1)=MOD(startday+2,7)+1,$C$87,""),F89+1)</f>
        <v>43558</v>
      </c>
      <c r="I89" s="72"/>
      <c r="J89" s="71">
        <f>IF(H89="",IF(WEEKDAY($C$87,1)=MOD(startday+3,7)+1,$C$87,""),H89+1)</f>
        <v>43559</v>
      </c>
      <c r="K89" s="72"/>
      <c r="L89" s="71">
        <f>IF(J89="",IF(WEEKDAY($C$87,1)=MOD(startday+4,7)+1,$C$87,""),J89+1)</f>
        <v>43560</v>
      </c>
      <c r="M89" s="72"/>
      <c r="N89" s="71">
        <f>IF(L89="",IF(WEEKDAY($C$87,1)=MOD(startday+5,7)+1,$C$87,""),L89+1)</f>
        <v>43561</v>
      </c>
      <c r="O89" s="72"/>
    </row>
    <row r="90" spans="2:15" s="70" customFormat="1" ht="13.5" customHeight="1" x14ac:dyDescent="0.2">
      <c r="B90" s="479"/>
      <c r="C90" s="480"/>
      <c r="D90" s="479"/>
      <c r="E90" s="480"/>
      <c r="F90" s="479"/>
      <c r="G90" s="480"/>
      <c r="H90" s="479"/>
      <c r="I90" s="480"/>
      <c r="J90" s="479"/>
      <c r="K90" s="480"/>
      <c r="L90" s="479"/>
      <c r="M90" s="480"/>
      <c r="N90" s="479"/>
      <c r="O90" s="480"/>
    </row>
    <row r="91" spans="2:15" s="70" customFormat="1" ht="13.5" customHeight="1" x14ac:dyDescent="0.2">
      <c r="B91" s="479"/>
      <c r="C91" s="480"/>
      <c r="D91" s="479"/>
      <c r="E91" s="480"/>
      <c r="F91" s="479"/>
      <c r="G91" s="480"/>
      <c r="H91" s="479"/>
      <c r="I91" s="480"/>
      <c r="J91" s="479"/>
      <c r="K91" s="480"/>
      <c r="L91" s="479"/>
      <c r="M91" s="480"/>
      <c r="N91" s="479"/>
      <c r="O91" s="480"/>
    </row>
    <row r="92" spans="2:15" s="64" customFormat="1" ht="13.5" customHeight="1" x14ac:dyDescent="0.2">
      <c r="B92" s="477"/>
      <c r="C92" s="478"/>
      <c r="D92" s="477"/>
      <c r="E92" s="478"/>
      <c r="F92" s="477"/>
      <c r="G92" s="478"/>
      <c r="H92" s="477"/>
      <c r="I92" s="478"/>
      <c r="J92" s="477"/>
      <c r="K92" s="478"/>
      <c r="L92" s="477"/>
      <c r="M92" s="478"/>
      <c r="N92" s="477"/>
      <c r="O92" s="478"/>
    </row>
    <row r="93" spans="2:15" s="70" customFormat="1" ht="15.75" customHeight="1" x14ac:dyDescent="0.2">
      <c r="B93" s="71">
        <f>IF(N89="","",IF(MONTH(N89+1)&lt;&gt;MONTH(N89),"",N89+1))</f>
        <v>43562</v>
      </c>
      <c r="C93" s="72"/>
      <c r="D93" s="71">
        <f>IF(B93="","",IF(MONTH(B93+1)&lt;&gt;MONTH(B93),"",B93+1))</f>
        <v>43563</v>
      </c>
      <c r="E93" s="72"/>
      <c r="F93" s="71">
        <f>IF(D93="","",IF(MONTH(D93+1)&lt;&gt;MONTH(D93),"",D93+1))</f>
        <v>43564</v>
      </c>
      <c r="G93" s="72"/>
      <c r="H93" s="71">
        <f>IF(F93="","",IF(MONTH(F93+1)&lt;&gt;MONTH(F93),"",F93+1))</f>
        <v>43565</v>
      </c>
      <c r="I93" s="72"/>
      <c r="J93" s="71">
        <f>IF(H93="","",IF(MONTH(H93+1)&lt;&gt;MONTH(H93),"",H93+1))</f>
        <v>43566</v>
      </c>
      <c r="K93" s="72"/>
      <c r="L93" s="71">
        <f>IF(J93="","",IF(MONTH(J93+1)&lt;&gt;MONTH(J93),"",J93+1))</f>
        <v>43567</v>
      </c>
      <c r="M93" s="72"/>
      <c r="N93" s="71">
        <f>IF(L93="","",IF(MONTH(L93+1)&lt;&gt;MONTH(L93),"",L93+1))</f>
        <v>43568</v>
      </c>
      <c r="O93" s="72"/>
    </row>
    <row r="94" spans="2:15" s="70" customFormat="1" ht="13.5" customHeight="1" x14ac:dyDescent="0.2">
      <c r="B94" s="479"/>
      <c r="C94" s="480"/>
      <c r="D94" s="479"/>
      <c r="E94" s="480"/>
      <c r="F94" s="479"/>
      <c r="G94" s="480"/>
      <c r="H94" s="479"/>
      <c r="I94" s="480"/>
      <c r="J94" s="479"/>
      <c r="K94" s="480"/>
      <c r="L94" s="479"/>
      <c r="M94" s="480"/>
      <c r="N94" s="479"/>
      <c r="O94" s="480"/>
    </row>
    <row r="95" spans="2:15" s="70" customFormat="1" ht="13.5" customHeight="1" x14ac:dyDescent="0.2">
      <c r="B95" s="479"/>
      <c r="C95" s="480"/>
      <c r="D95" s="479"/>
      <c r="E95" s="480"/>
      <c r="F95" s="479"/>
      <c r="G95" s="480"/>
      <c r="H95" s="479"/>
      <c r="I95" s="480"/>
      <c r="J95" s="479"/>
      <c r="K95" s="480"/>
      <c r="L95" s="479"/>
      <c r="M95" s="480"/>
      <c r="N95" s="479"/>
      <c r="O95" s="480"/>
    </row>
    <row r="96" spans="2:15" s="64" customFormat="1" ht="13.5" customHeight="1" x14ac:dyDescent="0.2">
      <c r="B96" s="477"/>
      <c r="C96" s="478"/>
      <c r="D96" s="477"/>
      <c r="E96" s="478"/>
      <c r="F96" s="477"/>
      <c r="G96" s="478"/>
      <c r="H96" s="477"/>
      <c r="I96" s="478"/>
      <c r="J96" s="477"/>
      <c r="K96" s="478"/>
      <c r="L96" s="477"/>
      <c r="M96" s="478"/>
      <c r="N96" s="477"/>
      <c r="O96" s="478"/>
    </row>
    <row r="97" spans="2:15" s="70" customFormat="1" ht="15.75" customHeight="1" x14ac:dyDescent="0.2">
      <c r="B97" s="71">
        <f>IF(N93="","",IF(MONTH(N93+1)&lt;&gt;MONTH(N93),"",N93+1))</f>
        <v>43569</v>
      </c>
      <c r="C97" s="72"/>
      <c r="D97" s="71">
        <f>IF(B97="","",IF(MONTH(B97+1)&lt;&gt;MONTH(B97),"",B97+1))</f>
        <v>43570</v>
      </c>
      <c r="E97" s="72"/>
      <c r="F97" s="71">
        <f>IF(D97="","",IF(MONTH(D97+1)&lt;&gt;MONTH(D97),"",D97+1))</f>
        <v>43571</v>
      </c>
      <c r="G97" s="72"/>
      <c r="H97" s="71">
        <f>IF(F97="","",IF(MONTH(F97+1)&lt;&gt;MONTH(F97),"",F97+1))</f>
        <v>43572</v>
      </c>
      <c r="I97" s="72"/>
      <c r="J97" s="71">
        <f>IF(H97="","",IF(MONTH(H97+1)&lt;&gt;MONTH(H97),"",H97+1))</f>
        <v>43573</v>
      </c>
      <c r="K97" s="72"/>
      <c r="L97" s="71">
        <f>IF(J97="","",IF(MONTH(J97+1)&lt;&gt;MONTH(J97),"",J97+1))</f>
        <v>43574</v>
      </c>
      <c r="M97" s="72"/>
      <c r="N97" s="71">
        <f>IF(L97="","",IF(MONTH(L97+1)&lt;&gt;MONTH(L97),"",L97+1))</f>
        <v>43575</v>
      </c>
      <c r="O97" s="72"/>
    </row>
    <row r="98" spans="2:15" s="70" customFormat="1" ht="13.5" customHeight="1" x14ac:dyDescent="0.2">
      <c r="B98" s="479"/>
      <c r="C98" s="480"/>
      <c r="D98" s="479"/>
      <c r="E98" s="480"/>
      <c r="F98" s="479"/>
      <c r="G98" s="480"/>
      <c r="H98" s="479"/>
      <c r="I98" s="480"/>
      <c r="J98" s="479"/>
      <c r="K98" s="480"/>
      <c r="L98" s="479"/>
      <c r="M98" s="480"/>
      <c r="N98" s="479"/>
      <c r="O98" s="480"/>
    </row>
    <row r="99" spans="2:15" s="70" customFormat="1" ht="13.5" customHeight="1" x14ac:dyDescent="0.2">
      <c r="B99" s="479"/>
      <c r="C99" s="480"/>
      <c r="D99" s="479"/>
      <c r="E99" s="480"/>
      <c r="F99" s="479"/>
      <c r="G99" s="480"/>
      <c r="H99" s="479"/>
      <c r="I99" s="480"/>
      <c r="J99" s="479"/>
      <c r="K99" s="480"/>
      <c r="L99" s="479"/>
      <c r="M99" s="480"/>
      <c r="N99" s="479"/>
      <c r="O99" s="480"/>
    </row>
    <row r="100" spans="2:15" s="64" customFormat="1" ht="13.5" customHeight="1" x14ac:dyDescent="0.2">
      <c r="B100" s="477"/>
      <c r="C100" s="478"/>
      <c r="D100" s="477"/>
      <c r="E100" s="478"/>
      <c r="F100" s="477"/>
      <c r="G100" s="478"/>
      <c r="H100" s="477"/>
      <c r="I100" s="478"/>
      <c r="J100" s="477"/>
      <c r="K100" s="478"/>
      <c r="L100" s="477"/>
      <c r="M100" s="478"/>
      <c r="N100" s="477"/>
      <c r="O100" s="478"/>
    </row>
    <row r="101" spans="2:15" s="70" customFormat="1" ht="15.75" customHeight="1" x14ac:dyDescent="0.2">
      <c r="B101" s="71">
        <f>IF(N97="","",IF(MONTH(N97+1)&lt;&gt;MONTH(N97),"",N97+1))</f>
        <v>43576</v>
      </c>
      <c r="C101" s="72"/>
      <c r="D101" s="71">
        <f>IF(B101="","",IF(MONTH(B101+1)&lt;&gt;MONTH(B101),"",B101+1))</f>
        <v>43577</v>
      </c>
      <c r="E101" s="72"/>
      <c r="F101" s="71">
        <f>IF(D101="","",IF(MONTH(D101+1)&lt;&gt;MONTH(D101),"",D101+1))</f>
        <v>43578</v>
      </c>
      <c r="G101" s="72"/>
      <c r="H101" s="71">
        <f>IF(F101="","",IF(MONTH(F101+1)&lt;&gt;MONTH(F101),"",F101+1))</f>
        <v>43579</v>
      </c>
      <c r="I101" s="72"/>
      <c r="J101" s="71">
        <f>IF(H101="","",IF(MONTH(H101+1)&lt;&gt;MONTH(H101),"",H101+1))</f>
        <v>43580</v>
      </c>
      <c r="K101" s="72"/>
      <c r="L101" s="71">
        <f>IF(J101="","",IF(MONTH(J101+1)&lt;&gt;MONTH(J101),"",J101+1))</f>
        <v>43581</v>
      </c>
      <c r="M101" s="72"/>
      <c r="N101" s="71">
        <f>IF(L101="","",IF(MONTH(L101+1)&lt;&gt;MONTH(L101),"",L101+1))</f>
        <v>43582</v>
      </c>
      <c r="O101" s="72"/>
    </row>
    <row r="102" spans="2:15" s="70" customFormat="1" ht="13.5" customHeight="1" x14ac:dyDescent="0.2">
      <c r="B102" s="479"/>
      <c r="C102" s="480"/>
      <c r="D102" s="479"/>
      <c r="E102" s="480"/>
      <c r="F102" s="479"/>
      <c r="G102" s="480"/>
      <c r="H102" s="479"/>
      <c r="I102" s="480"/>
      <c r="J102" s="479"/>
      <c r="K102" s="480"/>
      <c r="L102" s="479"/>
      <c r="M102" s="480"/>
      <c r="N102" s="479"/>
      <c r="O102" s="480"/>
    </row>
    <row r="103" spans="2:15" s="70" customFormat="1" ht="13.5" customHeight="1" x14ac:dyDescent="0.2">
      <c r="B103" s="479"/>
      <c r="C103" s="480"/>
      <c r="D103" s="479"/>
      <c r="E103" s="480"/>
      <c r="F103" s="479"/>
      <c r="G103" s="480"/>
      <c r="H103" s="479"/>
      <c r="I103" s="480"/>
      <c r="J103" s="479"/>
      <c r="K103" s="480"/>
      <c r="L103" s="479"/>
      <c r="M103" s="480"/>
      <c r="N103" s="479"/>
      <c r="O103" s="480"/>
    </row>
    <row r="104" spans="2:15" s="64" customFormat="1" ht="13.5" customHeight="1" x14ac:dyDescent="0.2">
      <c r="B104" s="477"/>
      <c r="C104" s="478"/>
      <c r="D104" s="477"/>
      <c r="E104" s="478"/>
      <c r="F104" s="477"/>
      <c r="G104" s="478"/>
      <c r="H104" s="477"/>
      <c r="I104" s="478"/>
      <c r="J104" s="477"/>
      <c r="K104" s="478"/>
      <c r="L104" s="477"/>
      <c r="M104" s="478"/>
      <c r="N104" s="477"/>
      <c r="O104" s="478"/>
    </row>
    <row r="105" spans="2:15" s="70" customFormat="1" ht="15.75" x14ac:dyDescent="0.2">
      <c r="B105" s="71">
        <f>IF(N101="","",IF(MONTH(N101+1)&lt;&gt;MONTH(N101),"",N101+1))</f>
        <v>43583</v>
      </c>
      <c r="C105" s="72"/>
      <c r="D105" s="71">
        <f>IF(B105="","",IF(MONTH(B105+1)&lt;&gt;MONTH(B105),"",B105+1))</f>
        <v>43584</v>
      </c>
      <c r="E105" s="72"/>
      <c r="F105" s="71">
        <f>IF(D105="","",IF(MONTH(D105+1)&lt;&gt;MONTH(D105),"",D105+1))</f>
        <v>43585</v>
      </c>
      <c r="G105" s="72"/>
      <c r="H105" s="71" t="str">
        <f>IF(F105="","",IF(MONTH(F105+1)&lt;&gt;MONTH(F105),"",F105+1))</f>
        <v/>
      </c>
      <c r="I105" s="72"/>
      <c r="J105" s="71" t="str">
        <f>IF(H105="","",IF(MONTH(H105+1)&lt;&gt;MONTH(H105),"",H105+1))</f>
        <v/>
      </c>
      <c r="K105" s="72"/>
      <c r="L105" s="71" t="str">
        <f>IF(J105="","",IF(MONTH(J105+1)&lt;&gt;MONTH(J105),"",J105+1))</f>
        <v/>
      </c>
      <c r="M105" s="72"/>
      <c r="N105" s="71" t="str">
        <f>IF(L105="","",IF(MONTH(L105+1)&lt;&gt;MONTH(L105),"",L105+1))</f>
        <v/>
      </c>
      <c r="O105" s="72"/>
    </row>
    <row r="106" spans="2:15" s="70" customFormat="1" ht="13.5" customHeight="1" x14ac:dyDescent="0.2">
      <c r="B106" s="479"/>
      <c r="C106" s="480"/>
      <c r="D106" s="479"/>
      <c r="E106" s="480"/>
      <c r="F106" s="479"/>
      <c r="G106" s="480"/>
      <c r="H106" s="479"/>
      <c r="I106" s="480"/>
      <c r="J106" s="479"/>
      <c r="K106" s="480"/>
      <c r="L106" s="479"/>
      <c r="M106" s="480"/>
      <c r="N106" s="479"/>
      <c r="O106" s="480"/>
    </row>
    <row r="107" spans="2:15" s="70" customFormat="1" ht="13.5" customHeight="1" x14ac:dyDescent="0.2">
      <c r="B107" s="479"/>
      <c r="C107" s="480"/>
      <c r="D107" s="479"/>
      <c r="E107" s="480"/>
      <c r="F107" s="479"/>
      <c r="G107" s="480"/>
      <c r="H107" s="479"/>
      <c r="I107" s="480"/>
      <c r="J107" s="479"/>
      <c r="K107" s="480"/>
      <c r="L107" s="479"/>
      <c r="M107" s="480"/>
      <c r="N107" s="479"/>
      <c r="O107" s="480"/>
    </row>
    <row r="108" spans="2:15" s="64" customFormat="1" ht="13.5" customHeight="1" x14ac:dyDescent="0.2">
      <c r="B108" s="477"/>
      <c r="C108" s="478"/>
      <c r="D108" s="477"/>
      <c r="E108" s="478"/>
      <c r="F108" s="477"/>
      <c r="G108" s="478"/>
      <c r="H108" s="477"/>
      <c r="I108" s="478"/>
      <c r="J108" s="477"/>
      <c r="K108" s="478"/>
      <c r="L108" s="477"/>
      <c r="M108" s="478"/>
      <c r="N108" s="477"/>
      <c r="O108" s="478"/>
    </row>
    <row r="109" spans="2:15" ht="15.75" x14ac:dyDescent="0.2">
      <c r="B109" s="71" t="str">
        <f>IF(N105="","",IF(MONTH(N105+1)&lt;&gt;MONTH(N105),"",N105+1))</f>
        <v/>
      </c>
      <c r="C109" s="72"/>
      <c r="D109" s="71" t="str">
        <f>IF(B109="","",IF(MONTH(B109+1)&lt;&gt;MONTH(B109),"",B109+1))</f>
        <v/>
      </c>
      <c r="E109" s="72"/>
      <c r="F109" s="73" t="s">
        <v>24</v>
      </c>
      <c r="G109" s="74"/>
      <c r="H109" s="74"/>
      <c r="I109" s="74"/>
      <c r="J109" s="74"/>
      <c r="K109" s="75"/>
      <c r="L109" s="76"/>
      <c r="M109" s="74"/>
      <c r="N109" s="74"/>
      <c r="O109" s="75"/>
    </row>
    <row r="110" spans="2:15" ht="13.5" customHeight="1" x14ac:dyDescent="0.2">
      <c r="B110" s="479"/>
      <c r="C110" s="480"/>
      <c r="D110" s="479"/>
      <c r="E110" s="480"/>
      <c r="F110" s="77"/>
      <c r="G110" s="78"/>
      <c r="H110" s="78"/>
      <c r="I110" s="78"/>
      <c r="J110" s="78"/>
      <c r="K110" s="79"/>
      <c r="L110" s="481"/>
      <c r="M110" s="482"/>
      <c r="N110" s="482"/>
      <c r="O110" s="483"/>
    </row>
    <row r="111" spans="2:15" ht="13.5" customHeight="1" x14ac:dyDescent="0.2">
      <c r="B111" s="479"/>
      <c r="C111" s="480"/>
      <c r="D111" s="479"/>
      <c r="E111" s="480"/>
      <c r="F111" s="77"/>
      <c r="G111" s="78"/>
      <c r="H111" s="78"/>
      <c r="I111" s="78"/>
      <c r="J111" s="78"/>
      <c r="K111" s="79"/>
      <c r="L111" s="80"/>
      <c r="M111" s="78"/>
      <c r="N111" s="81"/>
      <c r="O111" s="82"/>
    </row>
    <row r="112" spans="2:15" ht="13.5" customHeight="1" x14ac:dyDescent="0.2">
      <c r="B112" s="477"/>
      <c r="C112" s="478"/>
      <c r="D112" s="477"/>
      <c r="E112" s="478"/>
      <c r="F112" s="83"/>
      <c r="G112" s="84"/>
      <c r="H112" s="84"/>
      <c r="I112" s="84"/>
      <c r="J112" s="84"/>
      <c r="K112" s="85"/>
      <c r="L112" s="86"/>
      <c r="M112" s="84"/>
      <c r="N112" s="87"/>
      <c r="O112" s="65"/>
    </row>
    <row r="113" spans="2:15" s="70" customFormat="1" ht="59.25" x14ac:dyDescent="0.2">
      <c r="B113" s="474" t="str">
        <f>UPPER(TEXT(C114,"mmmm yyyy"))</f>
        <v>MAY 2019</v>
      </c>
      <c r="C113" s="474"/>
      <c r="D113" s="474"/>
      <c r="E113" s="474"/>
      <c r="F113" s="474"/>
      <c r="G113" s="474"/>
      <c r="H113" s="474"/>
      <c r="I113" s="474"/>
      <c r="J113" s="474"/>
      <c r="K113" s="474"/>
      <c r="L113" s="474"/>
      <c r="M113" s="474"/>
      <c r="N113" s="474"/>
      <c r="O113" s="474"/>
    </row>
    <row r="114" spans="2:15" s="62" customFormat="1" ht="10.15" hidden="1" customHeight="1" x14ac:dyDescent="0.2">
      <c r="B114" s="62" t="s">
        <v>47</v>
      </c>
      <c r="C114" s="63">
        <f>DATE(YEAR(Calendar!C6),MONTH(Calendar!C6)+4,1)</f>
        <v>43586</v>
      </c>
    </row>
    <row r="115" spans="2:15" s="70" customFormat="1" ht="18" customHeight="1" x14ac:dyDescent="0.2">
      <c r="B115" s="475">
        <f>B120</f>
        <v>43590</v>
      </c>
      <c r="C115" s="476"/>
      <c r="D115" s="475">
        <f>D120</f>
        <v>43591</v>
      </c>
      <c r="E115" s="476"/>
      <c r="F115" s="475">
        <f>F120</f>
        <v>43592</v>
      </c>
      <c r="G115" s="476"/>
      <c r="H115" s="475">
        <f>H120</f>
        <v>43593</v>
      </c>
      <c r="I115" s="476"/>
      <c r="J115" s="475">
        <f>J120</f>
        <v>43594</v>
      </c>
      <c r="K115" s="476"/>
      <c r="L115" s="475">
        <f>L120</f>
        <v>43595</v>
      </c>
      <c r="M115" s="476"/>
      <c r="N115" s="475">
        <f>N120</f>
        <v>43596</v>
      </c>
      <c r="O115" s="476"/>
    </row>
    <row r="116" spans="2:15" s="70" customFormat="1" ht="15.75" customHeight="1" x14ac:dyDescent="0.2">
      <c r="B116" s="71" t="str">
        <f>IF(WEEKDAY($C$114,1)=startday,$C$114,"")</f>
        <v/>
      </c>
      <c r="C116" s="72"/>
      <c r="D116" s="71" t="str">
        <f>IF(B116="",IF(WEEKDAY($C$114,1)=MOD(startday,7)+1,$C$114,""),B116+1)</f>
        <v/>
      </c>
      <c r="E116" s="72"/>
      <c r="F116" s="71" t="str">
        <f>IF(D116="",IF(WEEKDAY($C$114,1)=MOD(startday+1,7)+1,$C$114,""),D116+1)</f>
        <v/>
      </c>
      <c r="G116" s="72"/>
      <c r="H116" s="71">
        <f>IF(F116="",IF(WEEKDAY($C$114,1)=MOD(startday+2,7)+1,$C$114,""),F116+1)</f>
        <v>43586</v>
      </c>
      <c r="I116" s="72"/>
      <c r="J116" s="71">
        <f>IF(H116="",IF(WEEKDAY($C$114,1)=MOD(startday+3,7)+1,$C$114,""),H116+1)</f>
        <v>43587</v>
      </c>
      <c r="K116" s="72"/>
      <c r="L116" s="71">
        <f>IF(J116="",IF(WEEKDAY($C$114,1)=MOD(startday+4,7)+1,$C$114,""),J116+1)</f>
        <v>43588</v>
      </c>
      <c r="M116" s="72"/>
      <c r="N116" s="71">
        <f>IF(L116="",IF(WEEKDAY($C$114,1)=MOD(startday+5,7)+1,$C$114,""),L116+1)</f>
        <v>43589</v>
      </c>
      <c r="O116" s="72"/>
    </row>
    <row r="117" spans="2:15" s="70" customFormat="1" ht="13.5" customHeight="1" x14ac:dyDescent="0.2">
      <c r="B117" s="479"/>
      <c r="C117" s="480"/>
      <c r="D117" s="479"/>
      <c r="E117" s="480"/>
      <c r="F117" s="479"/>
      <c r="G117" s="480"/>
      <c r="H117" s="479"/>
      <c r="I117" s="480"/>
      <c r="J117" s="479"/>
      <c r="K117" s="480"/>
      <c r="L117" s="479"/>
      <c r="M117" s="480"/>
      <c r="N117" s="479"/>
      <c r="O117" s="480"/>
    </row>
    <row r="118" spans="2:15" s="70" customFormat="1" ht="13.5" customHeight="1" x14ac:dyDescent="0.2">
      <c r="B118" s="479"/>
      <c r="C118" s="480"/>
      <c r="D118" s="479"/>
      <c r="E118" s="480"/>
      <c r="F118" s="479"/>
      <c r="G118" s="480"/>
      <c r="H118" s="479"/>
      <c r="I118" s="480"/>
      <c r="J118" s="479"/>
      <c r="K118" s="480"/>
      <c r="L118" s="479"/>
      <c r="M118" s="480"/>
      <c r="N118" s="479"/>
      <c r="O118" s="480"/>
    </row>
    <row r="119" spans="2:15" s="64" customFormat="1" ht="13.5" customHeight="1" x14ac:dyDescent="0.2">
      <c r="B119" s="477"/>
      <c r="C119" s="478"/>
      <c r="D119" s="477"/>
      <c r="E119" s="478"/>
      <c r="F119" s="477"/>
      <c r="G119" s="478"/>
      <c r="H119" s="477"/>
      <c r="I119" s="478"/>
      <c r="J119" s="477"/>
      <c r="K119" s="478"/>
      <c r="L119" s="477"/>
      <c r="M119" s="478"/>
      <c r="N119" s="477"/>
      <c r="O119" s="478"/>
    </row>
    <row r="120" spans="2:15" s="70" customFormat="1" ht="15.75" customHeight="1" x14ac:dyDescent="0.2">
      <c r="B120" s="71">
        <f>IF(N116="","",IF(MONTH(N116+1)&lt;&gt;MONTH(N116),"",N116+1))</f>
        <v>43590</v>
      </c>
      <c r="C120" s="72"/>
      <c r="D120" s="71">
        <f>IF(B120="","",IF(MONTH(B120+1)&lt;&gt;MONTH(B120),"",B120+1))</f>
        <v>43591</v>
      </c>
      <c r="E120" s="72"/>
      <c r="F120" s="71">
        <f>IF(D120="","",IF(MONTH(D120+1)&lt;&gt;MONTH(D120),"",D120+1))</f>
        <v>43592</v>
      </c>
      <c r="G120" s="72"/>
      <c r="H120" s="71">
        <f>IF(F120="","",IF(MONTH(F120+1)&lt;&gt;MONTH(F120),"",F120+1))</f>
        <v>43593</v>
      </c>
      <c r="I120" s="72"/>
      <c r="J120" s="71">
        <f>IF(H120="","",IF(MONTH(H120+1)&lt;&gt;MONTH(H120),"",H120+1))</f>
        <v>43594</v>
      </c>
      <c r="K120" s="72"/>
      <c r="L120" s="71">
        <f>IF(J120="","",IF(MONTH(J120+1)&lt;&gt;MONTH(J120),"",J120+1))</f>
        <v>43595</v>
      </c>
      <c r="M120" s="72"/>
      <c r="N120" s="71">
        <f>IF(L120="","",IF(MONTH(L120+1)&lt;&gt;MONTH(L120),"",L120+1))</f>
        <v>43596</v>
      </c>
      <c r="O120" s="72"/>
    </row>
    <row r="121" spans="2:15" s="70" customFormat="1" ht="13.5" customHeight="1" x14ac:dyDescent="0.2">
      <c r="B121" s="479"/>
      <c r="C121" s="480"/>
      <c r="D121" s="479"/>
      <c r="E121" s="480"/>
      <c r="F121" s="479"/>
      <c r="G121" s="480"/>
      <c r="H121" s="479"/>
      <c r="I121" s="480"/>
      <c r="J121" s="479"/>
      <c r="K121" s="480"/>
      <c r="L121" s="479"/>
      <c r="M121" s="480"/>
      <c r="N121" s="479"/>
      <c r="O121" s="480"/>
    </row>
    <row r="122" spans="2:15" s="70" customFormat="1" ht="13.5" customHeight="1" x14ac:dyDescent="0.2">
      <c r="B122" s="479"/>
      <c r="C122" s="480"/>
      <c r="D122" s="479"/>
      <c r="E122" s="480"/>
      <c r="F122" s="479"/>
      <c r="G122" s="480"/>
      <c r="H122" s="479"/>
      <c r="I122" s="480"/>
      <c r="J122" s="479"/>
      <c r="K122" s="480"/>
      <c r="L122" s="479"/>
      <c r="M122" s="480"/>
      <c r="N122" s="479"/>
      <c r="O122" s="480"/>
    </row>
    <row r="123" spans="2:15" s="64" customFormat="1" ht="13.5" customHeight="1" x14ac:dyDescent="0.2">
      <c r="B123" s="477"/>
      <c r="C123" s="478"/>
      <c r="D123" s="477"/>
      <c r="E123" s="478"/>
      <c r="F123" s="477"/>
      <c r="G123" s="478"/>
      <c r="H123" s="477"/>
      <c r="I123" s="478"/>
      <c r="J123" s="477"/>
      <c r="K123" s="478"/>
      <c r="L123" s="477"/>
      <c r="M123" s="478"/>
      <c r="N123" s="477"/>
      <c r="O123" s="478"/>
    </row>
    <row r="124" spans="2:15" s="70" customFormat="1" ht="15.75" customHeight="1" x14ac:dyDescent="0.2">
      <c r="B124" s="71">
        <f>IF(N120="","",IF(MONTH(N120+1)&lt;&gt;MONTH(N120),"",N120+1))</f>
        <v>43597</v>
      </c>
      <c r="C124" s="72"/>
      <c r="D124" s="71">
        <f>IF(B124="","",IF(MONTH(B124+1)&lt;&gt;MONTH(B124),"",B124+1))</f>
        <v>43598</v>
      </c>
      <c r="E124" s="72"/>
      <c r="F124" s="71">
        <f>IF(D124="","",IF(MONTH(D124+1)&lt;&gt;MONTH(D124),"",D124+1))</f>
        <v>43599</v>
      </c>
      <c r="G124" s="72"/>
      <c r="H124" s="71">
        <f>IF(F124="","",IF(MONTH(F124+1)&lt;&gt;MONTH(F124),"",F124+1))</f>
        <v>43600</v>
      </c>
      <c r="I124" s="72"/>
      <c r="J124" s="71">
        <f>IF(H124="","",IF(MONTH(H124+1)&lt;&gt;MONTH(H124),"",H124+1))</f>
        <v>43601</v>
      </c>
      <c r="K124" s="72"/>
      <c r="L124" s="71">
        <f>IF(J124="","",IF(MONTH(J124+1)&lt;&gt;MONTH(J124),"",J124+1))</f>
        <v>43602</v>
      </c>
      <c r="M124" s="72"/>
      <c r="N124" s="71">
        <f>IF(L124="","",IF(MONTH(L124+1)&lt;&gt;MONTH(L124),"",L124+1))</f>
        <v>43603</v>
      </c>
      <c r="O124" s="72"/>
    </row>
    <row r="125" spans="2:15" s="70" customFormat="1" ht="13.5" customHeight="1" x14ac:dyDescent="0.2">
      <c r="B125" s="479"/>
      <c r="C125" s="480"/>
      <c r="D125" s="479"/>
      <c r="E125" s="480"/>
      <c r="F125" s="479"/>
      <c r="G125" s="480"/>
      <c r="H125" s="479"/>
      <c r="I125" s="480"/>
      <c r="J125" s="479"/>
      <c r="K125" s="480"/>
      <c r="L125" s="479"/>
      <c r="M125" s="480"/>
      <c r="N125" s="479"/>
      <c r="O125" s="480"/>
    </row>
    <row r="126" spans="2:15" s="70" customFormat="1" ht="13.5" customHeight="1" x14ac:dyDescent="0.2">
      <c r="B126" s="479"/>
      <c r="C126" s="480"/>
      <c r="D126" s="479"/>
      <c r="E126" s="480"/>
      <c r="F126" s="479"/>
      <c r="G126" s="480"/>
      <c r="H126" s="479"/>
      <c r="I126" s="480"/>
      <c r="J126" s="479"/>
      <c r="K126" s="480"/>
      <c r="L126" s="479"/>
      <c r="M126" s="480"/>
      <c r="N126" s="479"/>
      <c r="O126" s="480"/>
    </row>
    <row r="127" spans="2:15" s="64" customFormat="1" ht="13.5" customHeight="1" x14ac:dyDescent="0.2">
      <c r="B127" s="477"/>
      <c r="C127" s="478"/>
      <c r="D127" s="477"/>
      <c r="E127" s="478"/>
      <c r="F127" s="477"/>
      <c r="G127" s="478"/>
      <c r="H127" s="477"/>
      <c r="I127" s="478"/>
      <c r="J127" s="477"/>
      <c r="K127" s="478"/>
      <c r="L127" s="477"/>
      <c r="M127" s="478"/>
      <c r="N127" s="477"/>
      <c r="O127" s="478"/>
    </row>
    <row r="128" spans="2:15" s="70" customFormat="1" ht="15.75" customHeight="1" x14ac:dyDescent="0.2">
      <c r="B128" s="71">
        <f>IF(N124="","",IF(MONTH(N124+1)&lt;&gt;MONTH(N124),"",N124+1))</f>
        <v>43604</v>
      </c>
      <c r="C128" s="72"/>
      <c r="D128" s="71">
        <f>IF(B128="","",IF(MONTH(B128+1)&lt;&gt;MONTH(B128),"",B128+1))</f>
        <v>43605</v>
      </c>
      <c r="E128" s="72"/>
      <c r="F128" s="71">
        <f>IF(D128="","",IF(MONTH(D128+1)&lt;&gt;MONTH(D128),"",D128+1))</f>
        <v>43606</v>
      </c>
      <c r="G128" s="72"/>
      <c r="H128" s="71">
        <f>IF(F128="","",IF(MONTH(F128+1)&lt;&gt;MONTH(F128),"",F128+1))</f>
        <v>43607</v>
      </c>
      <c r="I128" s="72"/>
      <c r="J128" s="71">
        <f>IF(H128="","",IF(MONTH(H128+1)&lt;&gt;MONTH(H128),"",H128+1))</f>
        <v>43608</v>
      </c>
      <c r="K128" s="72"/>
      <c r="L128" s="71">
        <f>IF(J128="","",IF(MONTH(J128+1)&lt;&gt;MONTH(J128),"",J128+1))</f>
        <v>43609</v>
      </c>
      <c r="M128" s="72"/>
      <c r="N128" s="71">
        <f>IF(L128="","",IF(MONTH(L128+1)&lt;&gt;MONTH(L128),"",L128+1))</f>
        <v>43610</v>
      </c>
      <c r="O128" s="72"/>
    </row>
    <row r="129" spans="2:15" s="70" customFormat="1" ht="13.5" customHeight="1" x14ac:dyDescent="0.2">
      <c r="B129" s="479"/>
      <c r="C129" s="480"/>
      <c r="D129" s="479"/>
      <c r="E129" s="480"/>
      <c r="F129" s="479"/>
      <c r="G129" s="480"/>
      <c r="H129" s="479"/>
      <c r="I129" s="480"/>
      <c r="J129" s="479"/>
      <c r="K129" s="480"/>
      <c r="L129" s="479"/>
      <c r="M129" s="480"/>
      <c r="N129" s="479"/>
      <c r="O129" s="480"/>
    </row>
    <row r="130" spans="2:15" s="70" customFormat="1" ht="13.5" customHeight="1" x14ac:dyDescent="0.2">
      <c r="B130" s="479"/>
      <c r="C130" s="480"/>
      <c r="D130" s="479"/>
      <c r="E130" s="480"/>
      <c r="F130" s="479"/>
      <c r="G130" s="480"/>
      <c r="H130" s="479"/>
      <c r="I130" s="480"/>
      <c r="J130" s="479"/>
      <c r="K130" s="480"/>
      <c r="L130" s="479"/>
      <c r="M130" s="480"/>
      <c r="N130" s="479"/>
      <c r="O130" s="480"/>
    </row>
    <row r="131" spans="2:15" s="64" customFormat="1" ht="13.5" customHeight="1" x14ac:dyDescent="0.2">
      <c r="B131" s="477"/>
      <c r="C131" s="478"/>
      <c r="D131" s="477"/>
      <c r="E131" s="478"/>
      <c r="F131" s="477"/>
      <c r="G131" s="478"/>
      <c r="H131" s="477"/>
      <c r="I131" s="478"/>
      <c r="J131" s="477"/>
      <c r="K131" s="478"/>
      <c r="L131" s="477"/>
      <c r="M131" s="478"/>
      <c r="N131" s="477"/>
      <c r="O131" s="478"/>
    </row>
    <row r="132" spans="2:15" s="70" customFormat="1" ht="15.75" x14ac:dyDescent="0.2">
      <c r="B132" s="71">
        <f>IF(N128="","",IF(MONTH(N128+1)&lt;&gt;MONTH(N128),"",N128+1))</f>
        <v>43611</v>
      </c>
      <c r="C132" s="72"/>
      <c r="D132" s="71">
        <f>IF(B132="","",IF(MONTH(B132+1)&lt;&gt;MONTH(B132),"",B132+1))</f>
        <v>43612</v>
      </c>
      <c r="E132" s="72"/>
      <c r="F132" s="71">
        <f>IF(D132="","",IF(MONTH(D132+1)&lt;&gt;MONTH(D132),"",D132+1))</f>
        <v>43613</v>
      </c>
      <c r="G132" s="72"/>
      <c r="H132" s="71">
        <f>IF(F132="","",IF(MONTH(F132+1)&lt;&gt;MONTH(F132),"",F132+1))</f>
        <v>43614</v>
      </c>
      <c r="I132" s="72"/>
      <c r="J132" s="71">
        <f>IF(H132="","",IF(MONTH(H132+1)&lt;&gt;MONTH(H132),"",H132+1))</f>
        <v>43615</v>
      </c>
      <c r="K132" s="72"/>
      <c r="L132" s="71">
        <f>IF(J132="","",IF(MONTH(J132+1)&lt;&gt;MONTH(J132),"",J132+1))</f>
        <v>43616</v>
      </c>
      <c r="M132" s="72"/>
      <c r="N132" s="71" t="str">
        <f>IF(L132="","",IF(MONTH(L132+1)&lt;&gt;MONTH(L132),"",L132+1))</f>
        <v/>
      </c>
      <c r="O132" s="72"/>
    </row>
    <row r="133" spans="2:15" s="70" customFormat="1" ht="13.5" customHeight="1" x14ac:dyDescent="0.2">
      <c r="B133" s="479"/>
      <c r="C133" s="480"/>
      <c r="D133" s="479"/>
      <c r="E133" s="480"/>
      <c r="F133" s="479"/>
      <c r="G133" s="480"/>
      <c r="H133" s="479"/>
      <c r="I133" s="480"/>
      <c r="J133" s="479"/>
      <c r="K133" s="480"/>
      <c r="L133" s="479"/>
      <c r="M133" s="480"/>
      <c r="N133" s="479"/>
      <c r="O133" s="480"/>
    </row>
    <row r="134" spans="2:15" s="70" customFormat="1" ht="13.5" customHeight="1" x14ac:dyDescent="0.2">
      <c r="B134" s="479"/>
      <c r="C134" s="480"/>
      <c r="D134" s="479"/>
      <c r="E134" s="480"/>
      <c r="F134" s="479"/>
      <c r="G134" s="480"/>
      <c r="H134" s="479"/>
      <c r="I134" s="480"/>
      <c r="J134" s="479"/>
      <c r="K134" s="480"/>
      <c r="L134" s="479"/>
      <c r="M134" s="480"/>
      <c r="N134" s="479"/>
      <c r="O134" s="480"/>
    </row>
    <row r="135" spans="2:15" s="64" customFormat="1" ht="13.5" customHeight="1" x14ac:dyDescent="0.2">
      <c r="B135" s="477"/>
      <c r="C135" s="478"/>
      <c r="D135" s="477"/>
      <c r="E135" s="478"/>
      <c r="F135" s="477"/>
      <c r="G135" s="478"/>
      <c r="H135" s="477"/>
      <c r="I135" s="478"/>
      <c r="J135" s="477"/>
      <c r="K135" s="478"/>
      <c r="L135" s="477"/>
      <c r="M135" s="478"/>
      <c r="N135" s="477"/>
      <c r="O135" s="478"/>
    </row>
    <row r="136" spans="2:15" ht="15.75" x14ac:dyDescent="0.2">
      <c r="B136" s="71" t="str">
        <f>IF(N132="","",IF(MONTH(N132+1)&lt;&gt;MONTH(N132),"",N132+1))</f>
        <v/>
      </c>
      <c r="C136" s="72"/>
      <c r="D136" s="71" t="str">
        <f>IF(B136="","",IF(MONTH(B136+1)&lt;&gt;MONTH(B136),"",B136+1))</f>
        <v/>
      </c>
      <c r="E136" s="72"/>
      <c r="F136" s="73" t="s">
        <v>24</v>
      </c>
      <c r="G136" s="74"/>
      <c r="H136" s="74"/>
      <c r="I136" s="74"/>
      <c r="J136" s="74"/>
      <c r="K136" s="75"/>
      <c r="L136" s="76"/>
      <c r="M136" s="74"/>
      <c r="N136" s="74"/>
      <c r="O136" s="75"/>
    </row>
    <row r="137" spans="2:15" ht="13.5" customHeight="1" x14ac:dyDescent="0.2">
      <c r="B137" s="479"/>
      <c r="C137" s="480"/>
      <c r="D137" s="479"/>
      <c r="E137" s="480"/>
      <c r="F137" s="77"/>
      <c r="G137" s="78"/>
      <c r="H137" s="78"/>
      <c r="I137" s="78"/>
      <c r="J137" s="78"/>
      <c r="K137" s="79"/>
      <c r="L137" s="481"/>
      <c r="M137" s="482"/>
      <c r="N137" s="482"/>
      <c r="O137" s="483"/>
    </row>
    <row r="138" spans="2:15" ht="13.5" customHeight="1" x14ac:dyDescent="0.2">
      <c r="B138" s="479"/>
      <c r="C138" s="480"/>
      <c r="D138" s="479"/>
      <c r="E138" s="480"/>
      <c r="F138" s="77"/>
      <c r="G138" s="78"/>
      <c r="H138" s="78"/>
      <c r="I138" s="78"/>
      <c r="J138" s="78"/>
      <c r="K138" s="79"/>
      <c r="L138" s="80"/>
      <c r="M138" s="78"/>
      <c r="N138" s="81"/>
      <c r="O138" s="82"/>
    </row>
    <row r="139" spans="2:15" ht="13.5" customHeight="1" x14ac:dyDescent="0.2">
      <c r="B139" s="477"/>
      <c r="C139" s="478"/>
      <c r="D139" s="477"/>
      <c r="E139" s="478"/>
      <c r="F139" s="83"/>
      <c r="G139" s="84"/>
      <c r="H139" s="84"/>
      <c r="I139" s="84"/>
      <c r="J139" s="84"/>
      <c r="K139" s="85"/>
      <c r="L139" s="86"/>
      <c r="M139" s="84"/>
      <c r="N139" s="87"/>
      <c r="O139" s="65"/>
    </row>
    <row r="140" spans="2:15" s="70" customFormat="1" ht="59.25" x14ac:dyDescent="0.2">
      <c r="B140" s="474" t="str">
        <f>UPPER(TEXT(C141,"mmmm yyyy"))</f>
        <v>JUNE 2019</v>
      </c>
      <c r="C140" s="474"/>
      <c r="D140" s="474"/>
      <c r="E140" s="474"/>
      <c r="F140" s="474"/>
      <c r="G140" s="474"/>
      <c r="H140" s="474"/>
      <c r="I140" s="474"/>
      <c r="J140" s="474"/>
      <c r="K140" s="474"/>
      <c r="L140" s="474"/>
      <c r="M140" s="474"/>
      <c r="N140" s="474"/>
      <c r="O140" s="474"/>
    </row>
    <row r="141" spans="2:15" s="62" customFormat="1" ht="10.15" hidden="1" customHeight="1" x14ac:dyDescent="0.2">
      <c r="B141" s="62" t="s">
        <v>47</v>
      </c>
      <c r="C141" s="63">
        <f>DATE(YEAR(Calendar!C6),MONTH(Calendar!C6)+5,1)</f>
        <v>43617</v>
      </c>
    </row>
    <row r="142" spans="2:15" s="70" customFormat="1" ht="18" customHeight="1" x14ac:dyDescent="0.2">
      <c r="B142" s="475">
        <f>B147</f>
        <v>43618</v>
      </c>
      <c r="C142" s="476"/>
      <c r="D142" s="475">
        <f>D147</f>
        <v>43619</v>
      </c>
      <c r="E142" s="476"/>
      <c r="F142" s="475">
        <f>F147</f>
        <v>43620</v>
      </c>
      <c r="G142" s="476"/>
      <c r="H142" s="475">
        <f>H147</f>
        <v>43621</v>
      </c>
      <c r="I142" s="476"/>
      <c r="J142" s="475">
        <f>J147</f>
        <v>43622</v>
      </c>
      <c r="K142" s="476"/>
      <c r="L142" s="475">
        <f>L147</f>
        <v>43623</v>
      </c>
      <c r="M142" s="476"/>
      <c r="N142" s="475">
        <f>N147</f>
        <v>43624</v>
      </c>
      <c r="O142" s="476"/>
    </row>
    <row r="143" spans="2:15" s="70" customFormat="1" ht="15.75" customHeight="1" x14ac:dyDescent="0.2">
      <c r="B143" s="71" t="str">
        <f>IF(WEEKDAY($C$141,1)=startday,$C$141,"")</f>
        <v/>
      </c>
      <c r="C143" s="72"/>
      <c r="D143" s="71" t="str">
        <f>IF(B143="",IF(WEEKDAY($C$141,1)=MOD(startday,7)+1,$C$141,""),B143+1)</f>
        <v/>
      </c>
      <c r="E143" s="72"/>
      <c r="F143" s="71" t="str">
        <f>IF(D143="",IF(WEEKDAY($C$141,1)=MOD(startday+1,7)+1,$C$141,""),D143+1)</f>
        <v/>
      </c>
      <c r="G143" s="72"/>
      <c r="H143" s="71" t="str">
        <f>IF(F143="",IF(WEEKDAY($C$141,1)=MOD(startday+2,7)+1,$C$141,""),F143+1)</f>
        <v/>
      </c>
      <c r="I143" s="72"/>
      <c r="J143" s="71" t="str">
        <f>IF(H143="",IF(WEEKDAY($C$141,1)=MOD(startday+3,7)+1,$C$141,""),H143+1)</f>
        <v/>
      </c>
      <c r="K143" s="72"/>
      <c r="L143" s="71" t="str">
        <f>IF(J143="",IF(WEEKDAY($C$141,1)=MOD(startday+4,7)+1,$C$141,""),J143+1)</f>
        <v/>
      </c>
      <c r="M143" s="72"/>
      <c r="N143" s="71">
        <f>IF(L143="",IF(WEEKDAY($C$141,1)=MOD(startday+5,7)+1,$C$141,""),L143+1)</f>
        <v>43617</v>
      </c>
      <c r="O143" s="72"/>
    </row>
    <row r="144" spans="2:15" s="70" customFormat="1" ht="13.5" customHeight="1" x14ac:dyDescent="0.2">
      <c r="B144" s="479"/>
      <c r="C144" s="480"/>
      <c r="D144" s="479"/>
      <c r="E144" s="480"/>
      <c r="F144" s="479"/>
      <c r="G144" s="480"/>
      <c r="H144" s="479"/>
      <c r="I144" s="480"/>
      <c r="J144" s="479"/>
      <c r="K144" s="480"/>
      <c r="L144" s="479"/>
      <c r="M144" s="480"/>
      <c r="N144" s="479"/>
      <c r="O144" s="480"/>
    </row>
    <row r="145" spans="2:15" s="70" customFormat="1" ht="13.5" customHeight="1" x14ac:dyDescent="0.2">
      <c r="B145" s="479"/>
      <c r="C145" s="480"/>
      <c r="D145" s="479"/>
      <c r="E145" s="480"/>
      <c r="F145" s="479"/>
      <c r="G145" s="480"/>
      <c r="H145" s="479"/>
      <c r="I145" s="480"/>
      <c r="J145" s="479"/>
      <c r="K145" s="480"/>
      <c r="L145" s="479"/>
      <c r="M145" s="480"/>
      <c r="N145" s="479"/>
      <c r="O145" s="480"/>
    </row>
    <row r="146" spans="2:15" s="64" customFormat="1" ht="13.5" customHeight="1" x14ac:dyDescent="0.2">
      <c r="B146" s="477"/>
      <c r="C146" s="478"/>
      <c r="D146" s="477"/>
      <c r="E146" s="478"/>
      <c r="F146" s="477"/>
      <c r="G146" s="478"/>
      <c r="H146" s="477"/>
      <c r="I146" s="478"/>
      <c r="J146" s="477"/>
      <c r="K146" s="478"/>
      <c r="L146" s="477"/>
      <c r="M146" s="478"/>
      <c r="N146" s="477"/>
      <c r="O146" s="478"/>
    </row>
    <row r="147" spans="2:15" s="70" customFormat="1" ht="15.75" customHeight="1" x14ac:dyDescent="0.2">
      <c r="B147" s="71">
        <f>IF(N143="","",IF(MONTH(N143+1)&lt;&gt;MONTH(N143),"",N143+1))</f>
        <v>43618</v>
      </c>
      <c r="C147" s="72"/>
      <c r="D147" s="71">
        <f>IF(B147="","",IF(MONTH(B147+1)&lt;&gt;MONTH(B147),"",B147+1))</f>
        <v>43619</v>
      </c>
      <c r="E147" s="72"/>
      <c r="F147" s="71">
        <f>IF(D147="","",IF(MONTH(D147+1)&lt;&gt;MONTH(D147),"",D147+1))</f>
        <v>43620</v>
      </c>
      <c r="G147" s="72"/>
      <c r="H147" s="71">
        <f>IF(F147="","",IF(MONTH(F147+1)&lt;&gt;MONTH(F147),"",F147+1))</f>
        <v>43621</v>
      </c>
      <c r="I147" s="72"/>
      <c r="J147" s="71">
        <f>IF(H147="","",IF(MONTH(H147+1)&lt;&gt;MONTH(H147),"",H147+1))</f>
        <v>43622</v>
      </c>
      <c r="K147" s="72"/>
      <c r="L147" s="71">
        <f>IF(J147="","",IF(MONTH(J147+1)&lt;&gt;MONTH(J147),"",J147+1))</f>
        <v>43623</v>
      </c>
      <c r="M147" s="72"/>
      <c r="N147" s="71">
        <f>IF(L147="","",IF(MONTH(L147+1)&lt;&gt;MONTH(L147),"",L147+1))</f>
        <v>43624</v>
      </c>
      <c r="O147" s="72"/>
    </row>
    <row r="148" spans="2:15" s="70" customFormat="1" ht="13.5" customHeight="1" x14ac:dyDescent="0.2">
      <c r="B148" s="479"/>
      <c r="C148" s="480"/>
      <c r="D148" s="479"/>
      <c r="E148" s="480"/>
      <c r="F148" s="479"/>
      <c r="G148" s="480"/>
      <c r="H148" s="479"/>
      <c r="I148" s="480"/>
      <c r="J148" s="479"/>
      <c r="K148" s="480"/>
      <c r="L148" s="479"/>
      <c r="M148" s="480"/>
      <c r="N148" s="479"/>
      <c r="O148" s="480"/>
    </row>
    <row r="149" spans="2:15" s="70" customFormat="1" ht="13.5" customHeight="1" x14ac:dyDescent="0.2">
      <c r="B149" s="479"/>
      <c r="C149" s="480"/>
      <c r="D149" s="479"/>
      <c r="E149" s="480"/>
      <c r="F149" s="479"/>
      <c r="G149" s="480"/>
      <c r="H149" s="479"/>
      <c r="I149" s="480"/>
      <c r="J149" s="479"/>
      <c r="K149" s="480"/>
      <c r="L149" s="479"/>
      <c r="M149" s="480"/>
      <c r="N149" s="479"/>
      <c r="O149" s="480"/>
    </row>
    <row r="150" spans="2:15" s="64" customFormat="1" ht="13.5" customHeight="1" x14ac:dyDescent="0.2">
      <c r="B150" s="477"/>
      <c r="C150" s="478"/>
      <c r="D150" s="477"/>
      <c r="E150" s="478"/>
      <c r="F150" s="477"/>
      <c r="G150" s="478"/>
      <c r="H150" s="477"/>
      <c r="I150" s="478"/>
      <c r="J150" s="477"/>
      <c r="K150" s="478"/>
      <c r="L150" s="477"/>
      <c r="M150" s="478"/>
      <c r="N150" s="477"/>
      <c r="O150" s="478"/>
    </row>
    <row r="151" spans="2:15" s="70" customFormat="1" ht="15.75" customHeight="1" x14ac:dyDescent="0.2">
      <c r="B151" s="71">
        <f>IF(N147="","",IF(MONTH(N147+1)&lt;&gt;MONTH(N147),"",N147+1))</f>
        <v>43625</v>
      </c>
      <c r="C151" s="72"/>
      <c r="D151" s="71">
        <f>IF(B151="","",IF(MONTH(B151+1)&lt;&gt;MONTH(B151),"",B151+1))</f>
        <v>43626</v>
      </c>
      <c r="E151" s="72"/>
      <c r="F151" s="71">
        <f>IF(D151="","",IF(MONTH(D151+1)&lt;&gt;MONTH(D151),"",D151+1))</f>
        <v>43627</v>
      </c>
      <c r="G151" s="72"/>
      <c r="H151" s="71">
        <f>IF(F151="","",IF(MONTH(F151+1)&lt;&gt;MONTH(F151),"",F151+1))</f>
        <v>43628</v>
      </c>
      <c r="I151" s="72"/>
      <c r="J151" s="71">
        <f>IF(H151="","",IF(MONTH(H151+1)&lt;&gt;MONTH(H151),"",H151+1))</f>
        <v>43629</v>
      </c>
      <c r="K151" s="72"/>
      <c r="L151" s="71">
        <f>IF(J151="","",IF(MONTH(J151+1)&lt;&gt;MONTH(J151),"",J151+1))</f>
        <v>43630</v>
      </c>
      <c r="M151" s="72"/>
      <c r="N151" s="71">
        <f>IF(L151="","",IF(MONTH(L151+1)&lt;&gt;MONTH(L151),"",L151+1))</f>
        <v>43631</v>
      </c>
      <c r="O151" s="72"/>
    </row>
    <row r="152" spans="2:15" s="70" customFormat="1" ht="13.5" customHeight="1" x14ac:dyDescent="0.2">
      <c r="B152" s="479"/>
      <c r="C152" s="480"/>
      <c r="D152" s="479"/>
      <c r="E152" s="480"/>
      <c r="F152" s="479"/>
      <c r="G152" s="480"/>
      <c r="H152" s="479"/>
      <c r="I152" s="480"/>
      <c r="J152" s="479"/>
      <c r="K152" s="480"/>
      <c r="L152" s="479"/>
      <c r="M152" s="480"/>
      <c r="N152" s="479"/>
      <c r="O152" s="480"/>
    </row>
    <row r="153" spans="2:15" s="70" customFormat="1" ht="13.5" customHeight="1" x14ac:dyDescent="0.2">
      <c r="B153" s="479"/>
      <c r="C153" s="480"/>
      <c r="D153" s="479"/>
      <c r="E153" s="480"/>
      <c r="F153" s="479"/>
      <c r="G153" s="480"/>
      <c r="H153" s="479"/>
      <c r="I153" s="480"/>
      <c r="J153" s="479"/>
      <c r="K153" s="480"/>
      <c r="L153" s="479"/>
      <c r="M153" s="480"/>
      <c r="N153" s="479"/>
      <c r="O153" s="480"/>
    </row>
    <row r="154" spans="2:15" s="64" customFormat="1" ht="13.5" customHeight="1" x14ac:dyDescent="0.2">
      <c r="B154" s="477"/>
      <c r="C154" s="478"/>
      <c r="D154" s="477"/>
      <c r="E154" s="478"/>
      <c r="F154" s="477"/>
      <c r="G154" s="478"/>
      <c r="H154" s="477"/>
      <c r="I154" s="478"/>
      <c r="J154" s="477"/>
      <c r="K154" s="478"/>
      <c r="L154" s="477"/>
      <c r="M154" s="478"/>
      <c r="N154" s="477"/>
      <c r="O154" s="478"/>
    </row>
    <row r="155" spans="2:15" s="70" customFormat="1" ht="15.75" customHeight="1" x14ac:dyDescent="0.2">
      <c r="B155" s="71">
        <f>IF(N151="","",IF(MONTH(N151+1)&lt;&gt;MONTH(N151),"",N151+1))</f>
        <v>43632</v>
      </c>
      <c r="C155" s="72"/>
      <c r="D155" s="71">
        <f>IF(B155="","",IF(MONTH(B155+1)&lt;&gt;MONTH(B155),"",B155+1))</f>
        <v>43633</v>
      </c>
      <c r="E155" s="72"/>
      <c r="F155" s="71">
        <f>IF(D155="","",IF(MONTH(D155+1)&lt;&gt;MONTH(D155),"",D155+1))</f>
        <v>43634</v>
      </c>
      <c r="G155" s="72"/>
      <c r="H155" s="71">
        <f>IF(F155="","",IF(MONTH(F155+1)&lt;&gt;MONTH(F155),"",F155+1))</f>
        <v>43635</v>
      </c>
      <c r="I155" s="72"/>
      <c r="J155" s="71">
        <f>IF(H155="","",IF(MONTH(H155+1)&lt;&gt;MONTH(H155),"",H155+1))</f>
        <v>43636</v>
      </c>
      <c r="K155" s="72"/>
      <c r="L155" s="71">
        <f>IF(J155="","",IF(MONTH(J155+1)&lt;&gt;MONTH(J155),"",J155+1))</f>
        <v>43637</v>
      </c>
      <c r="M155" s="72"/>
      <c r="N155" s="71">
        <f>IF(L155="","",IF(MONTH(L155+1)&lt;&gt;MONTH(L155),"",L155+1))</f>
        <v>43638</v>
      </c>
      <c r="O155" s="72"/>
    </row>
    <row r="156" spans="2:15" s="70" customFormat="1" ht="13.5" customHeight="1" x14ac:dyDescent="0.2">
      <c r="B156" s="479"/>
      <c r="C156" s="480"/>
      <c r="D156" s="479"/>
      <c r="E156" s="480"/>
      <c r="F156" s="479"/>
      <c r="G156" s="480"/>
      <c r="H156" s="479"/>
      <c r="I156" s="480"/>
      <c r="J156" s="479"/>
      <c r="K156" s="480"/>
      <c r="L156" s="479"/>
      <c r="M156" s="480"/>
      <c r="N156" s="479"/>
      <c r="O156" s="480"/>
    </row>
    <row r="157" spans="2:15" s="70" customFormat="1" ht="13.5" customHeight="1" x14ac:dyDescent="0.2">
      <c r="B157" s="479"/>
      <c r="C157" s="480"/>
      <c r="D157" s="479"/>
      <c r="E157" s="480"/>
      <c r="F157" s="479"/>
      <c r="G157" s="480"/>
      <c r="H157" s="479"/>
      <c r="I157" s="480"/>
      <c r="J157" s="479"/>
      <c r="K157" s="480"/>
      <c r="L157" s="479"/>
      <c r="M157" s="480"/>
      <c r="N157" s="479"/>
      <c r="O157" s="480"/>
    </row>
    <row r="158" spans="2:15" s="64" customFormat="1" ht="13.5" customHeight="1" x14ac:dyDescent="0.2">
      <c r="B158" s="477"/>
      <c r="C158" s="478"/>
      <c r="D158" s="477"/>
      <c r="E158" s="478"/>
      <c r="F158" s="477"/>
      <c r="G158" s="478"/>
      <c r="H158" s="477"/>
      <c r="I158" s="478"/>
      <c r="J158" s="477"/>
      <c r="K158" s="478"/>
      <c r="L158" s="477"/>
      <c r="M158" s="478"/>
      <c r="N158" s="477"/>
      <c r="O158" s="478"/>
    </row>
    <row r="159" spans="2:15" s="70" customFormat="1" ht="15.75" x14ac:dyDescent="0.2">
      <c r="B159" s="71">
        <f>IF(N155="","",IF(MONTH(N155+1)&lt;&gt;MONTH(N155),"",N155+1))</f>
        <v>43639</v>
      </c>
      <c r="C159" s="72"/>
      <c r="D159" s="71">
        <f>IF(B159="","",IF(MONTH(B159+1)&lt;&gt;MONTH(B159),"",B159+1))</f>
        <v>43640</v>
      </c>
      <c r="E159" s="72"/>
      <c r="F159" s="71">
        <f>IF(D159="","",IF(MONTH(D159+1)&lt;&gt;MONTH(D159),"",D159+1))</f>
        <v>43641</v>
      </c>
      <c r="G159" s="72"/>
      <c r="H159" s="71">
        <f>IF(F159="","",IF(MONTH(F159+1)&lt;&gt;MONTH(F159),"",F159+1))</f>
        <v>43642</v>
      </c>
      <c r="I159" s="72"/>
      <c r="J159" s="71">
        <f>IF(H159="","",IF(MONTH(H159+1)&lt;&gt;MONTH(H159),"",H159+1))</f>
        <v>43643</v>
      </c>
      <c r="K159" s="72"/>
      <c r="L159" s="71">
        <f>IF(J159="","",IF(MONTH(J159+1)&lt;&gt;MONTH(J159),"",J159+1))</f>
        <v>43644</v>
      </c>
      <c r="M159" s="72"/>
      <c r="N159" s="71">
        <f>IF(L159="","",IF(MONTH(L159+1)&lt;&gt;MONTH(L159),"",L159+1))</f>
        <v>43645</v>
      </c>
      <c r="O159" s="72"/>
    </row>
    <row r="160" spans="2:15" s="70" customFormat="1" ht="13.5" customHeight="1" x14ac:dyDescent="0.2">
      <c r="B160" s="479"/>
      <c r="C160" s="480"/>
      <c r="D160" s="479"/>
      <c r="E160" s="480"/>
      <c r="F160" s="479"/>
      <c r="G160" s="480"/>
      <c r="H160" s="479"/>
      <c r="I160" s="480"/>
      <c r="J160" s="479"/>
      <c r="K160" s="480"/>
      <c r="L160" s="479"/>
      <c r="M160" s="480"/>
      <c r="N160" s="479"/>
      <c r="O160" s="480"/>
    </row>
    <row r="161" spans="2:15" s="70" customFormat="1" ht="13.5" customHeight="1" x14ac:dyDescent="0.2">
      <c r="B161" s="479"/>
      <c r="C161" s="480"/>
      <c r="D161" s="479"/>
      <c r="E161" s="480"/>
      <c r="F161" s="479"/>
      <c r="G161" s="480"/>
      <c r="H161" s="479"/>
      <c r="I161" s="480"/>
      <c r="J161" s="479"/>
      <c r="K161" s="480"/>
      <c r="L161" s="479"/>
      <c r="M161" s="480"/>
      <c r="N161" s="479"/>
      <c r="O161" s="480"/>
    </row>
    <row r="162" spans="2:15" s="64" customFormat="1" ht="13.5" customHeight="1" x14ac:dyDescent="0.2">
      <c r="B162" s="477"/>
      <c r="C162" s="478"/>
      <c r="D162" s="477"/>
      <c r="E162" s="478"/>
      <c r="F162" s="477"/>
      <c r="G162" s="478"/>
      <c r="H162" s="477"/>
      <c r="I162" s="478"/>
      <c r="J162" s="477"/>
      <c r="K162" s="478"/>
      <c r="L162" s="477"/>
      <c r="M162" s="478"/>
      <c r="N162" s="477"/>
      <c r="O162" s="478"/>
    </row>
    <row r="163" spans="2:15" ht="15.75" x14ac:dyDescent="0.2">
      <c r="B163" s="71">
        <f>IF(N159="","",IF(MONTH(N159+1)&lt;&gt;MONTH(N159),"",N159+1))</f>
        <v>43646</v>
      </c>
      <c r="C163" s="72"/>
      <c r="D163" s="71" t="str">
        <f>IF(B163="","",IF(MONTH(B163+1)&lt;&gt;MONTH(B163),"",B163+1))</f>
        <v/>
      </c>
      <c r="E163" s="72"/>
      <c r="F163" s="73" t="s">
        <v>24</v>
      </c>
      <c r="G163" s="74"/>
      <c r="H163" s="74"/>
      <c r="I163" s="74"/>
      <c r="J163" s="74"/>
      <c r="K163" s="75"/>
      <c r="L163" s="76"/>
      <c r="M163" s="74"/>
      <c r="N163" s="74"/>
      <c r="O163" s="75"/>
    </row>
    <row r="164" spans="2:15" ht="13.5" customHeight="1" x14ac:dyDescent="0.2">
      <c r="B164" s="479"/>
      <c r="C164" s="480"/>
      <c r="D164" s="479"/>
      <c r="E164" s="480"/>
      <c r="F164" s="77"/>
      <c r="G164" s="78"/>
      <c r="H164" s="78"/>
      <c r="I164" s="78"/>
      <c r="J164" s="78"/>
      <c r="K164" s="79"/>
      <c r="L164" s="481"/>
      <c r="M164" s="482"/>
      <c r="N164" s="482"/>
      <c r="O164" s="483"/>
    </row>
    <row r="165" spans="2:15" ht="13.5" customHeight="1" x14ac:dyDescent="0.2">
      <c r="B165" s="479"/>
      <c r="C165" s="480"/>
      <c r="D165" s="479"/>
      <c r="E165" s="480"/>
      <c r="F165" s="77"/>
      <c r="G165" s="78"/>
      <c r="H165" s="78"/>
      <c r="I165" s="78"/>
      <c r="J165" s="78"/>
      <c r="K165" s="79"/>
      <c r="L165" s="80"/>
      <c r="M165" s="78"/>
      <c r="N165" s="81"/>
      <c r="O165" s="82"/>
    </row>
    <row r="166" spans="2:15" ht="13.5" customHeight="1" x14ac:dyDescent="0.2">
      <c r="B166" s="477"/>
      <c r="C166" s="478"/>
      <c r="D166" s="477"/>
      <c r="E166" s="478"/>
      <c r="F166" s="83"/>
      <c r="G166" s="84"/>
      <c r="H166" s="84"/>
      <c r="I166" s="84"/>
      <c r="J166" s="84"/>
      <c r="K166" s="85"/>
      <c r="L166" s="86"/>
      <c r="M166" s="84"/>
      <c r="N166" s="87"/>
      <c r="O166" s="65"/>
    </row>
    <row r="167" spans="2:15" s="70" customFormat="1" ht="59.25" x14ac:dyDescent="0.2">
      <c r="B167" s="474" t="str">
        <f>UPPER(TEXT(C168,"mmmm yyyy"))</f>
        <v>JULY 2019</v>
      </c>
      <c r="C167" s="474"/>
      <c r="D167" s="474"/>
      <c r="E167" s="474"/>
      <c r="F167" s="474"/>
      <c r="G167" s="474"/>
      <c r="H167" s="474"/>
      <c r="I167" s="474"/>
      <c r="J167" s="474"/>
      <c r="K167" s="474"/>
      <c r="L167" s="474"/>
      <c r="M167" s="474"/>
      <c r="N167" s="474"/>
      <c r="O167" s="474"/>
    </row>
    <row r="168" spans="2:15" s="62" customFormat="1" ht="10.15" hidden="1" customHeight="1" x14ac:dyDescent="0.2">
      <c r="B168" s="62" t="s">
        <v>47</v>
      </c>
      <c r="C168" s="63">
        <f>DATE(YEAR(Calendar!C6),MONTH(Calendar!C6)+6,1)</f>
        <v>43647</v>
      </c>
    </row>
    <row r="169" spans="2:15" s="70" customFormat="1" ht="18" customHeight="1" x14ac:dyDescent="0.2">
      <c r="B169" s="475">
        <f>B174</f>
        <v>43653</v>
      </c>
      <c r="C169" s="476"/>
      <c r="D169" s="475">
        <f>D174</f>
        <v>43654</v>
      </c>
      <c r="E169" s="476"/>
      <c r="F169" s="475">
        <f>F174</f>
        <v>43655</v>
      </c>
      <c r="G169" s="476"/>
      <c r="H169" s="475">
        <f>H174</f>
        <v>43656</v>
      </c>
      <c r="I169" s="476"/>
      <c r="J169" s="475">
        <f>J174</f>
        <v>43657</v>
      </c>
      <c r="K169" s="476"/>
      <c r="L169" s="475">
        <f>L174</f>
        <v>43658</v>
      </c>
      <c r="M169" s="476"/>
      <c r="N169" s="475">
        <f>N174</f>
        <v>43659</v>
      </c>
      <c r="O169" s="476"/>
    </row>
    <row r="170" spans="2:15" s="70" customFormat="1" ht="15.75" customHeight="1" x14ac:dyDescent="0.2">
      <c r="B170" s="71" t="str">
        <f>IF(WEEKDAY($C$168,1)=startday,$C$168,"")</f>
        <v/>
      </c>
      <c r="C170" s="72"/>
      <c r="D170" s="71">
        <f>IF(B170="",IF(WEEKDAY($C$168,1)=MOD(startday,7)+1,$C$168,""),B170+1)</f>
        <v>43647</v>
      </c>
      <c r="E170" s="72"/>
      <c r="F170" s="71">
        <f>IF(D170="",IF(WEEKDAY($C$168,1)=MOD(startday+1,7)+1,$C$168,""),D170+1)</f>
        <v>43648</v>
      </c>
      <c r="G170" s="72"/>
      <c r="H170" s="71">
        <f>IF(F170="",IF(WEEKDAY($C$168,1)=MOD(startday+2,7)+1,$C$168,""),F170+1)</f>
        <v>43649</v>
      </c>
      <c r="I170" s="72"/>
      <c r="J170" s="71">
        <f>IF(H170="",IF(WEEKDAY($C$168,1)=MOD(startday+3,7)+1,$C$168,""),H170+1)</f>
        <v>43650</v>
      </c>
      <c r="K170" s="72"/>
      <c r="L170" s="71">
        <f>IF(J170="",IF(WEEKDAY($C$168,1)=MOD(startday+4,7)+1,$C$168,""),J170+1)</f>
        <v>43651</v>
      </c>
      <c r="M170" s="72"/>
      <c r="N170" s="71">
        <f>IF(L170="",IF(WEEKDAY($C$168,1)=MOD(startday+5,7)+1,$C$168,""),L170+1)</f>
        <v>43652</v>
      </c>
      <c r="O170" s="72"/>
    </row>
    <row r="171" spans="2:15" s="70" customFormat="1" ht="13.5" customHeight="1" x14ac:dyDescent="0.2">
      <c r="B171" s="479"/>
      <c r="C171" s="480"/>
      <c r="D171" s="479"/>
      <c r="E171" s="480"/>
      <c r="F171" s="479"/>
      <c r="G171" s="480"/>
      <c r="H171" s="479"/>
      <c r="I171" s="480"/>
      <c r="J171" s="479"/>
      <c r="K171" s="480"/>
      <c r="L171" s="479"/>
      <c r="M171" s="480"/>
      <c r="N171" s="479"/>
      <c r="O171" s="480"/>
    </row>
    <row r="172" spans="2:15" s="70" customFormat="1" ht="13.5" customHeight="1" x14ac:dyDescent="0.2">
      <c r="B172" s="479"/>
      <c r="C172" s="480"/>
      <c r="D172" s="479"/>
      <c r="E172" s="480"/>
      <c r="F172" s="479"/>
      <c r="G172" s="480"/>
      <c r="H172" s="479"/>
      <c r="I172" s="480"/>
      <c r="J172" s="479"/>
      <c r="K172" s="480"/>
      <c r="L172" s="479"/>
      <c r="M172" s="480"/>
      <c r="N172" s="479"/>
      <c r="O172" s="480"/>
    </row>
    <row r="173" spans="2:15" s="64" customFormat="1" ht="13.5" customHeight="1" x14ac:dyDescent="0.2">
      <c r="B173" s="477"/>
      <c r="C173" s="478"/>
      <c r="D173" s="477"/>
      <c r="E173" s="478"/>
      <c r="F173" s="477"/>
      <c r="G173" s="478"/>
      <c r="H173" s="477"/>
      <c r="I173" s="478"/>
      <c r="J173" s="477"/>
      <c r="K173" s="478"/>
      <c r="L173" s="477"/>
      <c r="M173" s="478"/>
      <c r="N173" s="477"/>
      <c r="O173" s="478"/>
    </row>
    <row r="174" spans="2:15" s="70" customFormat="1" ht="15.75" customHeight="1" x14ac:dyDescent="0.2">
      <c r="B174" s="71">
        <f>IF(N170="","",IF(MONTH(N170+1)&lt;&gt;MONTH(N170),"",N170+1))</f>
        <v>43653</v>
      </c>
      <c r="C174" s="72"/>
      <c r="D174" s="71">
        <f>IF(B174="","",IF(MONTH(B174+1)&lt;&gt;MONTH(B174),"",B174+1))</f>
        <v>43654</v>
      </c>
      <c r="E174" s="72"/>
      <c r="F174" s="71">
        <f>IF(D174="","",IF(MONTH(D174+1)&lt;&gt;MONTH(D174),"",D174+1))</f>
        <v>43655</v>
      </c>
      <c r="G174" s="72"/>
      <c r="H174" s="71">
        <f>IF(F174="","",IF(MONTH(F174+1)&lt;&gt;MONTH(F174),"",F174+1))</f>
        <v>43656</v>
      </c>
      <c r="I174" s="72"/>
      <c r="J174" s="71">
        <f>IF(H174="","",IF(MONTH(H174+1)&lt;&gt;MONTH(H174),"",H174+1))</f>
        <v>43657</v>
      </c>
      <c r="K174" s="72"/>
      <c r="L174" s="71">
        <f>IF(J174="","",IF(MONTH(J174+1)&lt;&gt;MONTH(J174),"",J174+1))</f>
        <v>43658</v>
      </c>
      <c r="M174" s="72"/>
      <c r="N174" s="71">
        <f>IF(L174="","",IF(MONTH(L174+1)&lt;&gt;MONTH(L174),"",L174+1))</f>
        <v>43659</v>
      </c>
      <c r="O174" s="72"/>
    </row>
    <row r="175" spans="2:15" s="70" customFormat="1" ht="13.5" customHeight="1" x14ac:dyDescent="0.2">
      <c r="B175" s="479"/>
      <c r="C175" s="480"/>
      <c r="D175" s="479"/>
      <c r="E175" s="480"/>
      <c r="F175" s="479"/>
      <c r="G175" s="480"/>
      <c r="H175" s="479"/>
      <c r="I175" s="480"/>
      <c r="J175" s="479"/>
      <c r="K175" s="480"/>
      <c r="L175" s="479"/>
      <c r="M175" s="480"/>
      <c r="N175" s="479"/>
      <c r="O175" s="480"/>
    </row>
    <row r="176" spans="2:15" s="70" customFormat="1" ht="13.5" customHeight="1" x14ac:dyDescent="0.2">
      <c r="B176" s="479"/>
      <c r="C176" s="480"/>
      <c r="D176" s="479"/>
      <c r="E176" s="480"/>
      <c r="F176" s="479"/>
      <c r="G176" s="480"/>
      <c r="H176" s="479"/>
      <c r="I176" s="480"/>
      <c r="J176" s="479"/>
      <c r="K176" s="480"/>
      <c r="L176" s="479"/>
      <c r="M176" s="480"/>
      <c r="N176" s="479"/>
      <c r="O176" s="480"/>
    </row>
    <row r="177" spans="2:15" s="64" customFormat="1" ht="13.5" customHeight="1" x14ac:dyDescent="0.2">
      <c r="B177" s="477"/>
      <c r="C177" s="478"/>
      <c r="D177" s="477"/>
      <c r="E177" s="478"/>
      <c r="F177" s="477"/>
      <c r="G177" s="478"/>
      <c r="H177" s="477"/>
      <c r="I177" s="478"/>
      <c r="J177" s="477"/>
      <c r="K177" s="478"/>
      <c r="L177" s="477"/>
      <c r="M177" s="478"/>
      <c r="N177" s="477"/>
      <c r="O177" s="478"/>
    </row>
    <row r="178" spans="2:15" s="70" customFormat="1" ht="15.75" customHeight="1" x14ac:dyDescent="0.2">
      <c r="B178" s="71">
        <f>IF(N174="","",IF(MONTH(N174+1)&lt;&gt;MONTH(N174),"",N174+1))</f>
        <v>43660</v>
      </c>
      <c r="C178" s="72"/>
      <c r="D178" s="71">
        <f>IF(B178="","",IF(MONTH(B178+1)&lt;&gt;MONTH(B178),"",B178+1))</f>
        <v>43661</v>
      </c>
      <c r="E178" s="72"/>
      <c r="F178" s="71">
        <f>IF(D178="","",IF(MONTH(D178+1)&lt;&gt;MONTH(D178),"",D178+1))</f>
        <v>43662</v>
      </c>
      <c r="G178" s="72"/>
      <c r="H178" s="71">
        <f>IF(F178="","",IF(MONTH(F178+1)&lt;&gt;MONTH(F178),"",F178+1))</f>
        <v>43663</v>
      </c>
      <c r="I178" s="72"/>
      <c r="J178" s="71">
        <f>IF(H178="","",IF(MONTH(H178+1)&lt;&gt;MONTH(H178),"",H178+1))</f>
        <v>43664</v>
      </c>
      <c r="K178" s="72"/>
      <c r="L178" s="71">
        <f>IF(J178="","",IF(MONTH(J178+1)&lt;&gt;MONTH(J178),"",J178+1))</f>
        <v>43665</v>
      </c>
      <c r="M178" s="72"/>
      <c r="N178" s="71">
        <f>IF(L178="","",IF(MONTH(L178+1)&lt;&gt;MONTH(L178),"",L178+1))</f>
        <v>43666</v>
      </c>
      <c r="O178" s="72"/>
    </row>
    <row r="179" spans="2:15" s="70" customFormat="1" ht="13.5" customHeight="1" x14ac:dyDescent="0.2">
      <c r="B179" s="479"/>
      <c r="C179" s="480"/>
      <c r="D179" s="479"/>
      <c r="E179" s="480"/>
      <c r="F179" s="479"/>
      <c r="G179" s="480"/>
      <c r="H179" s="479"/>
      <c r="I179" s="480"/>
      <c r="J179" s="479"/>
      <c r="K179" s="480"/>
      <c r="L179" s="479"/>
      <c r="M179" s="480"/>
      <c r="N179" s="479"/>
      <c r="O179" s="480"/>
    </row>
    <row r="180" spans="2:15" s="70" customFormat="1" ht="13.5" customHeight="1" x14ac:dyDescent="0.2">
      <c r="B180" s="479"/>
      <c r="C180" s="480"/>
      <c r="D180" s="479"/>
      <c r="E180" s="480"/>
      <c r="F180" s="479"/>
      <c r="G180" s="480"/>
      <c r="H180" s="479"/>
      <c r="I180" s="480"/>
      <c r="J180" s="479"/>
      <c r="K180" s="480"/>
      <c r="L180" s="479"/>
      <c r="M180" s="480"/>
      <c r="N180" s="479"/>
      <c r="O180" s="480"/>
    </row>
    <row r="181" spans="2:15" s="64" customFormat="1" ht="13.5" customHeight="1" x14ac:dyDescent="0.2">
      <c r="B181" s="477"/>
      <c r="C181" s="478"/>
      <c r="D181" s="477"/>
      <c r="E181" s="478"/>
      <c r="F181" s="477"/>
      <c r="G181" s="478"/>
      <c r="H181" s="477"/>
      <c r="I181" s="478"/>
      <c r="J181" s="477"/>
      <c r="K181" s="478"/>
      <c r="L181" s="477"/>
      <c r="M181" s="478"/>
      <c r="N181" s="477"/>
      <c r="O181" s="478"/>
    </row>
    <row r="182" spans="2:15" s="70" customFormat="1" ht="15.75" customHeight="1" x14ac:dyDescent="0.2">
      <c r="B182" s="71">
        <f>IF(N178="","",IF(MONTH(N178+1)&lt;&gt;MONTH(N178),"",N178+1))</f>
        <v>43667</v>
      </c>
      <c r="C182" s="72"/>
      <c r="D182" s="71">
        <f>IF(B182="","",IF(MONTH(B182+1)&lt;&gt;MONTH(B182),"",B182+1))</f>
        <v>43668</v>
      </c>
      <c r="E182" s="72"/>
      <c r="F182" s="71">
        <f>IF(D182="","",IF(MONTH(D182+1)&lt;&gt;MONTH(D182),"",D182+1))</f>
        <v>43669</v>
      </c>
      <c r="G182" s="72"/>
      <c r="H182" s="71">
        <f>IF(F182="","",IF(MONTH(F182+1)&lt;&gt;MONTH(F182),"",F182+1))</f>
        <v>43670</v>
      </c>
      <c r="I182" s="72"/>
      <c r="J182" s="71">
        <f>IF(H182="","",IF(MONTH(H182+1)&lt;&gt;MONTH(H182),"",H182+1))</f>
        <v>43671</v>
      </c>
      <c r="K182" s="72"/>
      <c r="L182" s="71">
        <f>IF(J182="","",IF(MONTH(J182+1)&lt;&gt;MONTH(J182),"",J182+1))</f>
        <v>43672</v>
      </c>
      <c r="M182" s="72"/>
      <c r="N182" s="71">
        <f>IF(L182="","",IF(MONTH(L182+1)&lt;&gt;MONTH(L182),"",L182+1))</f>
        <v>43673</v>
      </c>
      <c r="O182" s="72"/>
    </row>
    <row r="183" spans="2:15" s="70" customFormat="1" ht="13.5" customHeight="1" x14ac:dyDescent="0.2">
      <c r="B183" s="479"/>
      <c r="C183" s="480"/>
      <c r="D183" s="479"/>
      <c r="E183" s="480"/>
      <c r="F183" s="479"/>
      <c r="G183" s="480"/>
      <c r="H183" s="479"/>
      <c r="I183" s="480"/>
      <c r="J183" s="479"/>
      <c r="K183" s="480"/>
      <c r="L183" s="479"/>
      <c r="M183" s="480"/>
      <c r="N183" s="479"/>
      <c r="O183" s="480"/>
    </row>
    <row r="184" spans="2:15" s="70" customFormat="1" ht="13.5" customHeight="1" x14ac:dyDescent="0.2">
      <c r="B184" s="479"/>
      <c r="C184" s="480"/>
      <c r="D184" s="479"/>
      <c r="E184" s="480"/>
      <c r="F184" s="479"/>
      <c r="G184" s="480"/>
      <c r="H184" s="479"/>
      <c r="I184" s="480"/>
      <c r="J184" s="479"/>
      <c r="K184" s="480"/>
      <c r="L184" s="479"/>
      <c r="M184" s="480"/>
      <c r="N184" s="479"/>
      <c r="O184" s="480"/>
    </row>
    <row r="185" spans="2:15" s="64" customFormat="1" ht="13.5" customHeight="1" x14ac:dyDescent="0.2">
      <c r="B185" s="477"/>
      <c r="C185" s="478"/>
      <c r="D185" s="477"/>
      <c r="E185" s="478"/>
      <c r="F185" s="477"/>
      <c r="G185" s="478"/>
      <c r="H185" s="477"/>
      <c r="I185" s="478"/>
      <c r="J185" s="477"/>
      <c r="K185" s="478"/>
      <c r="L185" s="477"/>
      <c r="M185" s="478"/>
      <c r="N185" s="477"/>
      <c r="O185" s="478"/>
    </row>
    <row r="186" spans="2:15" s="70" customFormat="1" ht="15.75" x14ac:dyDescent="0.2">
      <c r="B186" s="71">
        <f>IF(N182="","",IF(MONTH(N182+1)&lt;&gt;MONTH(N182),"",N182+1))</f>
        <v>43674</v>
      </c>
      <c r="C186" s="72"/>
      <c r="D186" s="71">
        <f>IF(B186="","",IF(MONTH(B186+1)&lt;&gt;MONTH(B186),"",B186+1))</f>
        <v>43675</v>
      </c>
      <c r="E186" s="72"/>
      <c r="F186" s="71">
        <f>IF(D186="","",IF(MONTH(D186+1)&lt;&gt;MONTH(D186),"",D186+1))</f>
        <v>43676</v>
      </c>
      <c r="G186" s="72"/>
      <c r="H186" s="71">
        <f>IF(F186="","",IF(MONTH(F186+1)&lt;&gt;MONTH(F186),"",F186+1))</f>
        <v>43677</v>
      </c>
      <c r="I186" s="72"/>
      <c r="J186" s="71" t="str">
        <f>IF(H186="","",IF(MONTH(H186+1)&lt;&gt;MONTH(H186),"",H186+1))</f>
        <v/>
      </c>
      <c r="K186" s="72"/>
      <c r="L186" s="71" t="str">
        <f>IF(J186="","",IF(MONTH(J186+1)&lt;&gt;MONTH(J186),"",J186+1))</f>
        <v/>
      </c>
      <c r="M186" s="72"/>
      <c r="N186" s="71" t="str">
        <f>IF(L186="","",IF(MONTH(L186+1)&lt;&gt;MONTH(L186),"",L186+1))</f>
        <v/>
      </c>
      <c r="O186" s="72"/>
    </row>
    <row r="187" spans="2:15" s="70" customFormat="1" ht="13.5" customHeight="1" x14ac:dyDescent="0.2">
      <c r="B187" s="479"/>
      <c r="C187" s="480"/>
      <c r="D187" s="479"/>
      <c r="E187" s="480"/>
      <c r="F187" s="479"/>
      <c r="G187" s="480"/>
      <c r="H187" s="479"/>
      <c r="I187" s="480"/>
      <c r="J187" s="479"/>
      <c r="K187" s="480"/>
      <c r="L187" s="479"/>
      <c r="M187" s="480"/>
      <c r="N187" s="479"/>
      <c r="O187" s="480"/>
    </row>
    <row r="188" spans="2:15" s="70" customFormat="1" ht="13.5" customHeight="1" x14ac:dyDescent="0.2">
      <c r="B188" s="479"/>
      <c r="C188" s="480"/>
      <c r="D188" s="479"/>
      <c r="E188" s="480"/>
      <c r="F188" s="479"/>
      <c r="G188" s="480"/>
      <c r="H188" s="479"/>
      <c r="I188" s="480"/>
      <c r="J188" s="479"/>
      <c r="K188" s="480"/>
      <c r="L188" s="479"/>
      <c r="M188" s="480"/>
      <c r="N188" s="479"/>
      <c r="O188" s="480"/>
    </row>
    <row r="189" spans="2:15" s="64" customFormat="1" ht="13.5" customHeight="1" x14ac:dyDescent="0.2">
      <c r="B189" s="477"/>
      <c r="C189" s="478"/>
      <c r="D189" s="477"/>
      <c r="E189" s="478"/>
      <c r="F189" s="477"/>
      <c r="G189" s="478"/>
      <c r="H189" s="477"/>
      <c r="I189" s="478"/>
      <c r="J189" s="477"/>
      <c r="K189" s="478"/>
      <c r="L189" s="477"/>
      <c r="M189" s="478"/>
      <c r="N189" s="477"/>
      <c r="O189" s="478"/>
    </row>
    <row r="190" spans="2:15" ht="15.75" x14ac:dyDescent="0.2">
      <c r="B190" s="71" t="str">
        <f>IF(N186="","",IF(MONTH(N186+1)&lt;&gt;MONTH(N186),"",N186+1))</f>
        <v/>
      </c>
      <c r="C190" s="72"/>
      <c r="D190" s="71" t="str">
        <f>IF(B190="","",IF(MONTH(B190+1)&lt;&gt;MONTH(B190),"",B190+1))</f>
        <v/>
      </c>
      <c r="E190" s="72"/>
      <c r="F190" s="73" t="s">
        <v>24</v>
      </c>
      <c r="G190" s="74"/>
      <c r="H190" s="74"/>
      <c r="I190" s="74"/>
      <c r="J190" s="74"/>
      <c r="K190" s="75"/>
      <c r="L190" s="76"/>
      <c r="M190" s="74"/>
      <c r="N190" s="74"/>
      <c r="O190" s="75"/>
    </row>
    <row r="191" spans="2:15" ht="13.5" customHeight="1" x14ac:dyDescent="0.2">
      <c r="B191" s="479"/>
      <c r="C191" s="480"/>
      <c r="D191" s="479"/>
      <c r="E191" s="480"/>
      <c r="F191" s="77"/>
      <c r="G191" s="78"/>
      <c r="H191" s="78"/>
      <c r="I191" s="78"/>
      <c r="J191" s="78"/>
      <c r="K191" s="79"/>
      <c r="L191" s="481"/>
      <c r="M191" s="482"/>
      <c r="N191" s="482"/>
      <c r="O191" s="483"/>
    </row>
    <row r="192" spans="2:15" ht="13.5" customHeight="1" x14ac:dyDescent="0.2">
      <c r="B192" s="479"/>
      <c r="C192" s="480"/>
      <c r="D192" s="479"/>
      <c r="E192" s="480"/>
      <c r="F192" s="77"/>
      <c r="G192" s="78"/>
      <c r="H192" s="78"/>
      <c r="I192" s="78"/>
      <c r="J192" s="78"/>
      <c r="K192" s="79"/>
      <c r="L192" s="80"/>
      <c r="M192" s="78"/>
      <c r="N192" s="81"/>
      <c r="O192" s="82"/>
    </row>
    <row r="193" spans="2:15" ht="13.5" customHeight="1" x14ac:dyDescent="0.2">
      <c r="B193" s="477"/>
      <c r="C193" s="478"/>
      <c r="D193" s="477"/>
      <c r="E193" s="478"/>
      <c r="F193" s="83"/>
      <c r="G193" s="84"/>
      <c r="H193" s="84"/>
      <c r="I193" s="84"/>
      <c r="J193" s="84"/>
      <c r="K193" s="85"/>
      <c r="L193" s="86"/>
      <c r="M193" s="84"/>
      <c r="N193" s="87"/>
      <c r="O193" s="65"/>
    </row>
    <row r="194" spans="2:15" s="70" customFormat="1" ht="59.25" x14ac:dyDescent="0.2">
      <c r="B194" s="474" t="str">
        <f>UPPER(TEXT(C195,"mmmm yyyy"))</f>
        <v>AUGUST 2019</v>
      </c>
      <c r="C194" s="474"/>
      <c r="D194" s="474"/>
      <c r="E194" s="474"/>
      <c r="F194" s="474"/>
      <c r="G194" s="474"/>
      <c r="H194" s="474"/>
      <c r="I194" s="474"/>
      <c r="J194" s="474"/>
      <c r="K194" s="474"/>
      <c r="L194" s="474"/>
      <c r="M194" s="474"/>
      <c r="N194" s="474"/>
      <c r="O194" s="474"/>
    </row>
    <row r="195" spans="2:15" s="62" customFormat="1" ht="10.15" hidden="1" customHeight="1" x14ac:dyDescent="0.2">
      <c r="B195" s="62" t="s">
        <v>47</v>
      </c>
      <c r="C195" s="63">
        <f>DATE(YEAR(Calendar!C6),MONTH(Calendar!C6)+7,1)</f>
        <v>43678</v>
      </c>
    </row>
    <row r="196" spans="2:15" s="70" customFormat="1" ht="18" customHeight="1" x14ac:dyDescent="0.2">
      <c r="B196" s="475">
        <f>B201</f>
        <v>43681</v>
      </c>
      <c r="C196" s="476"/>
      <c r="D196" s="475">
        <f>D201</f>
        <v>43682</v>
      </c>
      <c r="E196" s="476"/>
      <c r="F196" s="475">
        <f>F201</f>
        <v>43683</v>
      </c>
      <c r="G196" s="476"/>
      <c r="H196" s="475">
        <f>H201</f>
        <v>43684</v>
      </c>
      <c r="I196" s="476"/>
      <c r="J196" s="475">
        <f>J201</f>
        <v>43685</v>
      </c>
      <c r="K196" s="476"/>
      <c r="L196" s="475">
        <f>L201</f>
        <v>43686</v>
      </c>
      <c r="M196" s="476"/>
      <c r="N196" s="475">
        <f>N201</f>
        <v>43687</v>
      </c>
      <c r="O196" s="476"/>
    </row>
    <row r="197" spans="2:15" s="70" customFormat="1" ht="15.75" customHeight="1" x14ac:dyDescent="0.2">
      <c r="B197" s="71" t="str">
        <f>IF(WEEKDAY($C$195,1)=startday,$C$195,"")</f>
        <v/>
      </c>
      <c r="C197" s="72"/>
      <c r="D197" s="71" t="str">
        <f>IF(B197="",IF(WEEKDAY($C$195,1)=MOD(startday,7)+1,$C$195,""),B197+1)</f>
        <v/>
      </c>
      <c r="E197" s="72"/>
      <c r="F197" s="71" t="str">
        <f>IF(D197="",IF(WEEKDAY($C$195,1)=MOD(startday+1,7)+1,$C$195,""),D197+1)</f>
        <v/>
      </c>
      <c r="G197" s="72"/>
      <c r="H197" s="71" t="str">
        <f>IF(F197="",IF(WEEKDAY($C$195,1)=MOD(startday+2,7)+1,$C$195,""),F197+1)</f>
        <v/>
      </c>
      <c r="I197" s="72"/>
      <c r="J197" s="71">
        <f>IF(H197="",IF(WEEKDAY($C$195,1)=MOD(startday+3,7)+1,$C$195,""),H197+1)</f>
        <v>43678</v>
      </c>
      <c r="K197" s="72"/>
      <c r="L197" s="71">
        <f>IF(J197="",IF(WEEKDAY($C$195,1)=MOD(startday+4,7)+1,$C$195,""),J197+1)</f>
        <v>43679</v>
      </c>
      <c r="M197" s="72"/>
      <c r="N197" s="71">
        <f>IF(L197="",IF(WEEKDAY($C$195,1)=MOD(startday+5,7)+1,$C$195,""),L197+1)</f>
        <v>43680</v>
      </c>
      <c r="O197" s="72"/>
    </row>
    <row r="198" spans="2:15" s="70" customFormat="1" ht="13.5" customHeight="1" x14ac:dyDescent="0.2">
      <c r="B198" s="479"/>
      <c r="C198" s="480"/>
      <c r="D198" s="479"/>
      <c r="E198" s="480"/>
      <c r="F198" s="479"/>
      <c r="G198" s="480"/>
      <c r="H198" s="479"/>
      <c r="I198" s="480"/>
      <c r="J198" s="479"/>
      <c r="K198" s="480"/>
      <c r="L198" s="479"/>
      <c r="M198" s="480"/>
      <c r="N198" s="479"/>
      <c r="O198" s="480"/>
    </row>
    <row r="199" spans="2:15" s="70" customFormat="1" ht="13.5" customHeight="1" x14ac:dyDescent="0.2">
      <c r="B199" s="479"/>
      <c r="C199" s="480"/>
      <c r="D199" s="479"/>
      <c r="E199" s="480"/>
      <c r="F199" s="479"/>
      <c r="G199" s="480"/>
      <c r="H199" s="479"/>
      <c r="I199" s="480"/>
      <c r="J199" s="479"/>
      <c r="K199" s="480"/>
      <c r="L199" s="479"/>
      <c r="M199" s="480"/>
      <c r="N199" s="479"/>
      <c r="O199" s="480"/>
    </row>
    <row r="200" spans="2:15" s="64" customFormat="1" ht="13.5" customHeight="1" x14ac:dyDescent="0.2">
      <c r="B200" s="477"/>
      <c r="C200" s="478"/>
      <c r="D200" s="477"/>
      <c r="E200" s="478"/>
      <c r="F200" s="477"/>
      <c r="G200" s="478"/>
      <c r="H200" s="477"/>
      <c r="I200" s="478"/>
      <c r="J200" s="477"/>
      <c r="K200" s="478"/>
      <c r="L200" s="477"/>
      <c r="M200" s="478"/>
      <c r="N200" s="477"/>
      <c r="O200" s="478"/>
    </row>
    <row r="201" spans="2:15" s="70" customFormat="1" ht="15.75" customHeight="1" x14ac:dyDescent="0.2">
      <c r="B201" s="71">
        <f>IF(N197="","",IF(MONTH(N197+1)&lt;&gt;MONTH(N197),"",N197+1))</f>
        <v>43681</v>
      </c>
      <c r="C201" s="72"/>
      <c r="D201" s="71">
        <f>IF(B201="","",IF(MONTH(B201+1)&lt;&gt;MONTH(B201),"",B201+1))</f>
        <v>43682</v>
      </c>
      <c r="E201" s="72"/>
      <c r="F201" s="71">
        <f>IF(D201="","",IF(MONTH(D201+1)&lt;&gt;MONTH(D201),"",D201+1))</f>
        <v>43683</v>
      </c>
      <c r="G201" s="72"/>
      <c r="H201" s="71">
        <f>IF(F201="","",IF(MONTH(F201+1)&lt;&gt;MONTH(F201),"",F201+1))</f>
        <v>43684</v>
      </c>
      <c r="I201" s="72"/>
      <c r="J201" s="71">
        <f>IF(H201="","",IF(MONTH(H201+1)&lt;&gt;MONTH(H201),"",H201+1))</f>
        <v>43685</v>
      </c>
      <c r="K201" s="72"/>
      <c r="L201" s="71">
        <f>IF(J201="","",IF(MONTH(J201+1)&lt;&gt;MONTH(J201),"",J201+1))</f>
        <v>43686</v>
      </c>
      <c r="M201" s="72"/>
      <c r="N201" s="71">
        <f>IF(L201="","",IF(MONTH(L201+1)&lt;&gt;MONTH(L201),"",L201+1))</f>
        <v>43687</v>
      </c>
      <c r="O201" s="72"/>
    </row>
    <row r="202" spans="2:15" s="70" customFormat="1" ht="13.5" customHeight="1" x14ac:dyDescent="0.2">
      <c r="B202" s="479"/>
      <c r="C202" s="480"/>
      <c r="D202" s="479"/>
      <c r="E202" s="480"/>
      <c r="F202" s="479"/>
      <c r="G202" s="480"/>
      <c r="H202" s="479"/>
      <c r="I202" s="480"/>
      <c r="J202" s="479"/>
      <c r="K202" s="480"/>
      <c r="L202" s="479"/>
      <c r="M202" s="480"/>
      <c r="N202" s="479"/>
      <c r="O202" s="480"/>
    </row>
    <row r="203" spans="2:15" s="70" customFormat="1" ht="13.5" customHeight="1" x14ac:dyDescent="0.2">
      <c r="B203" s="479"/>
      <c r="C203" s="480"/>
      <c r="D203" s="479"/>
      <c r="E203" s="480"/>
      <c r="F203" s="479"/>
      <c r="G203" s="480"/>
      <c r="H203" s="479"/>
      <c r="I203" s="480"/>
      <c r="J203" s="479"/>
      <c r="K203" s="480"/>
      <c r="L203" s="479"/>
      <c r="M203" s="480"/>
      <c r="N203" s="479"/>
      <c r="O203" s="480"/>
    </row>
    <row r="204" spans="2:15" s="64" customFormat="1" ht="13.5" customHeight="1" x14ac:dyDescent="0.2">
      <c r="B204" s="477"/>
      <c r="C204" s="478"/>
      <c r="D204" s="477"/>
      <c r="E204" s="478"/>
      <c r="F204" s="477"/>
      <c r="G204" s="478"/>
      <c r="H204" s="477"/>
      <c r="I204" s="478"/>
      <c r="J204" s="477"/>
      <c r="K204" s="478"/>
      <c r="L204" s="477"/>
      <c r="M204" s="478"/>
      <c r="N204" s="477"/>
      <c r="O204" s="478"/>
    </row>
    <row r="205" spans="2:15" s="70" customFormat="1" ht="15.75" customHeight="1" x14ac:dyDescent="0.2">
      <c r="B205" s="71">
        <f>IF(N201="","",IF(MONTH(N201+1)&lt;&gt;MONTH(N201),"",N201+1))</f>
        <v>43688</v>
      </c>
      <c r="C205" s="72"/>
      <c r="D205" s="71">
        <f>IF(B205="","",IF(MONTH(B205+1)&lt;&gt;MONTH(B205),"",B205+1))</f>
        <v>43689</v>
      </c>
      <c r="E205" s="72"/>
      <c r="F205" s="71">
        <f>IF(D205="","",IF(MONTH(D205+1)&lt;&gt;MONTH(D205),"",D205+1))</f>
        <v>43690</v>
      </c>
      <c r="G205" s="72"/>
      <c r="H205" s="71">
        <f>IF(F205="","",IF(MONTH(F205+1)&lt;&gt;MONTH(F205),"",F205+1))</f>
        <v>43691</v>
      </c>
      <c r="I205" s="72"/>
      <c r="J205" s="71">
        <f>IF(H205="","",IF(MONTH(H205+1)&lt;&gt;MONTH(H205),"",H205+1))</f>
        <v>43692</v>
      </c>
      <c r="K205" s="72"/>
      <c r="L205" s="71">
        <f>IF(J205="","",IF(MONTH(J205+1)&lt;&gt;MONTH(J205),"",J205+1))</f>
        <v>43693</v>
      </c>
      <c r="M205" s="72"/>
      <c r="N205" s="71">
        <f>IF(L205="","",IF(MONTH(L205+1)&lt;&gt;MONTH(L205),"",L205+1))</f>
        <v>43694</v>
      </c>
      <c r="O205" s="72"/>
    </row>
    <row r="206" spans="2:15" s="70" customFormat="1" ht="13.5" customHeight="1" x14ac:dyDescent="0.2">
      <c r="B206" s="479"/>
      <c r="C206" s="480"/>
      <c r="D206" s="479"/>
      <c r="E206" s="480"/>
      <c r="F206" s="479"/>
      <c r="G206" s="480"/>
      <c r="H206" s="479"/>
      <c r="I206" s="480"/>
      <c r="J206" s="479"/>
      <c r="K206" s="480"/>
      <c r="L206" s="479"/>
      <c r="M206" s="480"/>
      <c r="N206" s="479"/>
      <c r="O206" s="480"/>
    </row>
    <row r="207" spans="2:15" s="70" customFormat="1" ht="13.5" customHeight="1" x14ac:dyDescent="0.2">
      <c r="B207" s="479"/>
      <c r="C207" s="480"/>
      <c r="D207" s="479"/>
      <c r="E207" s="480"/>
      <c r="F207" s="479"/>
      <c r="G207" s="480"/>
      <c r="H207" s="479"/>
      <c r="I207" s="480"/>
      <c r="J207" s="479"/>
      <c r="K207" s="480"/>
      <c r="L207" s="479"/>
      <c r="M207" s="480"/>
      <c r="N207" s="479"/>
      <c r="O207" s="480"/>
    </row>
    <row r="208" spans="2:15" s="64" customFormat="1" ht="13.5" customHeight="1" x14ac:dyDescent="0.2">
      <c r="B208" s="477"/>
      <c r="C208" s="478"/>
      <c r="D208" s="477"/>
      <c r="E208" s="478"/>
      <c r="F208" s="477"/>
      <c r="G208" s="478"/>
      <c r="H208" s="477"/>
      <c r="I208" s="478"/>
      <c r="J208" s="477"/>
      <c r="K208" s="478"/>
      <c r="L208" s="477"/>
      <c r="M208" s="478"/>
      <c r="N208" s="477"/>
      <c r="O208" s="478"/>
    </row>
    <row r="209" spans="2:15" s="70" customFormat="1" ht="15.75" customHeight="1" x14ac:dyDescent="0.2">
      <c r="B209" s="71">
        <f>IF(N205="","",IF(MONTH(N205+1)&lt;&gt;MONTH(N205),"",N205+1))</f>
        <v>43695</v>
      </c>
      <c r="C209" s="72"/>
      <c r="D209" s="71">
        <f>IF(B209="","",IF(MONTH(B209+1)&lt;&gt;MONTH(B209),"",B209+1))</f>
        <v>43696</v>
      </c>
      <c r="E209" s="72"/>
      <c r="F209" s="71">
        <f>IF(D209="","",IF(MONTH(D209+1)&lt;&gt;MONTH(D209),"",D209+1))</f>
        <v>43697</v>
      </c>
      <c r="G209" s="72"/>
      <c r="H209" s="71">
        <f>IF(F209="","",IF(MONTH(F209+1)&lt;&gt;MONTH(F209),"",F209+1))</f>
        <v>43698</v>
      </c>
      <c r="I209" s="72"/>
      <c r="J209" s="71">
        <f>IF(H209="","",IF(MONTH(H209+1)&lt;&gt;MONTH(H209),"",H209+1))</f>
        <v>43699</v>
      </c>
      <c r="K209" s="72"/>
      <c r="L209" s="71">
        <f>IF(J209="","",IF(MONTH(J209+1)&lt;&gt;MONTH(J209),"",J209+1))</f>
        <v>43700</v>
      </c>
      <c r="M209" s="72"/>
      <c r="N209" s="71">
        <f>IF(L209="","",IF(MONTH(L209+1)&lt;&gt;MONTH(L209),"",L209+1))</f>
        <v>43701</v>
      </c>
      <c r="O209" s="72"/>
    </row>
    <row r="210" spans="2:15" s="70" customFormat="1" ht="13.5" customHeight="1" x14ac:dyDescent="0.2">
      <c r="B210" s="479"/>
      <c r="C210" s="480"/>
      <c r="D210" s="479"/>
      <c r="E210" s="480"/>
      <c r="F210" s="479"/>
      <c r="G210" s="480"/>
      <c r="H210" s="479"/>
      <c r="I210" s="480"/>
      <c r="J210" s="479"/>
      <c r="K210" s="480"/>
      <c r="L210" s="479"/>
      <c r="M210" s="480"/>
      <c r="N210" s="479"/>
      <c r="O210" s="480"/>
    </row>
    <row r="211" spans="2:15" s="70" customFormat="1" ht="13.5" customHeight="1" x14ac:dyDescent="0.2">
      <c r="B211" s="479"/>
      <c r="C211" s="480"/>
      <c r="D211" s="479"/>
      <c r="E211" s="480"/>
      <c r="F211" s="479"/>
      <c r="G211" s="480"/>
      <c r="H211" s="479"/>
      <c r="I211" s="480"/>
      <c r="J211" s="479"/>
      <c r="K211" s="480"/>
      <c r="L211" s="479"/>
      <c r="M211" s="480"/>
      <c r="N211" s="479"/>
      <c r="O211" s="480"/>
    </row>
    <row r="212" spans="2:15" s="64" customFormat="1" ht="13.5" customHeight="1" x14ac:dyDescent="0.2">
      <c r="B212" s="477"/>
      <c r="C212" s="478"/>
      <c r="D212" s="477"/>
      <c r="E212" s="478"/>
      <c r="F212" s="477"/>
      <c r="G212" s="478"/>
      <c r="H212" s="477"/>
      <c r="I212" s="478"/>
      <c r="J212" s="477"/>
      <c r="K212" s="478"/>
      <c r="L212" s="477"/>
      <c r="M212" s="478"/>
      <c r="N212" s="477"/>
      <c r="O212" s="478"/>
    </row>
    <row r="213" spans="2:15" s="70" customFormat="1" ht="15.75" x14ac:dyDescent="0.2">
      <c r="B213" s="71">
        <f>IF(N209="","",IF(MONTH(N209+1)&lt;&gt;MONTH(N209),"",N209+1))</f>
        <v>43702</v>
      </c>
      <c r="C213" s="72"/>
      <c r="D213" s="71">
        <f>IF(B213="","",IF(MONTH(B213+1)&lt;&gt;MONTH(B213),"",B213+1))</f>
        <v>43703</v>
      </c>
      <c r="E213" s="72"/>
      <c r="F213" s="71">
        <f>IF(D213="","",IF(MONTH(D213+1)&lt;&gt;MONTH(D213),"",D213+1))</f>
        <v>43704</v>
      </c>
      <c r="G213" s="72"/>
      <c r="H213" s="71">
        <f>IF(F213="","",IF(MONTH(F213+1)&lt;&gt;MONTH(F213),"",F213+1))</f>
        <v>43705</v>
      </c>
      <c r="I213" s="72"/>
      <c r="J213" s="71">
        <f>IF(H213="","",IF(MONTH(H213+1)&lt;&gt;MONTH(H213),"",H213+1))</f>
        <v>43706</v>
      </c>
      <c r="K213" s="72"/>
      <c r="L213" s="71">
        <f>IF(J213="","",IF(MONTH(J213+1)&lt;&gt;MONTH(J213),"",J213+1))</f>
        <v>43707</v>
      </c>
      <c r="M213" s="72"/>
      <c r="N213" s="71">
        <f>IF(L213="","",IF(MONTH(L213+1)&lt;&gt;MONTH(L213),"",L213+1))</f>
        <v>43708</v>
      </c>
      <c r="O213" s="72"/>
    </row>
    <row r="214" spans="2:15" s="70" customFormat="1" ht="13.5" customHeight="1" x14ac:dyDescent="0.2">
      <c r="B214" s="479"/>
      <c r="C214" s="480"/>
      <c r="D214" s="479"/>
      <c r="E214" s="480"/>
      <c r="F214" s="479"/>
      <c r="G214" s="480"/>
      <c r="H214" s="479"/>
      <c r="I214" s="480"/>
      <c r="J214" s="479"/>
      <c r="K214" s="480"/>
      <c r="L214" s="479"/>
      <c r="M214" s="480"/>
      <c r="N214" s="479"/>
      <c r="O214" s="480"/>
    </row>
    <row r="215" spans="2:15" s="70" customFormat="1" ht="13.5" customHeight="1" x14ac:dyDescent="0.2">
      <c r="B215" s="479"/>
      <c r="C215" s="480"/>
      <c r="D215" s="479"/>
      <c r="E215" s="480"/>
      <c r="F215" s="479"/>
      <c r="G215" s="480"/>
      <c r="H215" s="479"/>
      <c r="I215" s="480"/>
      <c r="J215" s="479"/>
      <c r="K215" s="480"/>
      <c r="L215" s="479"/>
      <c r="M215" s="480"/>
      <c r="N215" s="479"/>
      <c r="O215" s="480"/>
    </row>
    <row r="216" spans="2:15" s="64" customFormat="1" ht="13.5" customHeight="1" x14ac:dyDescent="0.2">
      <c r="B216" s="477"/>
      <c r="C216" s="478"/>
      <c r="D216" s="477"/>
      <c r="E216" s="478"/>
      <c r="F216" s="477"/>
      <c r="G216" s="478"/>
      <c r="H216" s="477"/>
      <c r="I216" s="478"/>
      <c r="J216" s="477"/>
      <c r="K216" s="478"/>
      <c r="L216" s="477"/>
      <c r="M216" s="478"/>
      <c r="N216" s="477"/>
      <c r="O216" s="478"/>
    </row>
    <row r="217" spans="2:15" ht="15.75" x14ac:dyDescent="0.2">
      <c r="B217" s="71" t="str">
        <f>IF(N213="","",IF(MONTH(N213+1)&lt;&gt;MONTH(N213),"",N213+1))</f>
        <v/>
      </c>
      <c r="C217" s="72"/>
      <c r="D217" s="71" t="str">
        <f>IF(B217="","",IF(MONTH(B217+1)&lt;&gt;MONTH(B217),"",B217+1))</f>
        <v/>
      </c>
      <c r="E217" s="72"/>
      <c r="F217" s="73" t="s">
        <v>24</v>
      </c>
      <c r="G217" s="74"/>
      <c r="H217" s="74"/>
      <c r="I217" s="74"/>
      <c r="J217" s="74"/>
      <c r="K217" s="75"/>
      <c r="L217" s="76"/>
      <c r="M217" s="74"/>
      <c r="N217" s="74"/>
      <c r="O217" s="75"/>
    </row>
    <row r="218" spans="2:15" ht="13.5" customHeight="1" x14ac:dyDescent="0.2">
      <c r="B218" s="479"/>
      <c r="C218" s="480"/>
      <c r="D218" s="479"/>
      <c r="E218" s="480"/>
      <c r="F218" s="77"/>
      <c r="G218" s="78"/>
      <c r="H218" s="78"/>
      <c r="I218" s="78"/>
      <c r="J218" s="78"/>
      <c r="K218" s="79"/>
      <c r="L218" s="481"/>
      <c r="M218" s="482"/>
      <c r="N218" s="482"/>
      <c r="O218" s="483"/>
    </row>
    <row r="219" spans="2:15" ht="13.5" customHeight="1" x14ac:dyDescent="0.2">
      <c r="B219" s="479"/>
      <c r="C219" s="480"/>
      <c r="D219" s="479"/>
      <c r="E219" s="480"/>
      <c r="F219" s="77"/>
      <c r="G219" s="78"/>
      <c r="H219" s="78"/>
      <c r="I219" s="78"/>
      <c r="J219" s="78"/>
      <c r="K219" s="79"/>
      <c r="L219" s="80"/>
      <c r="M219" s="78"/>
      <c r="N219" s="81"/>
      <c r="O219" s="82"/>
    </row>
    <row r="220" spans="2:15" ht="13.5" customHeight="1" x14ac:dyDescent="0.2">
      <c r="B220" s="477"/>
      <c r="C220" s="478"/>
      <c r="D220" s="477"/>
      <c r="E220" s="478"/>
      <c r="F220" s="83"/>
      <c r="G220" s="84"/>
      <c r="H220" s="84"/>
      <c r="I220" s="84"/>
      <c r="J220" s="84"/>
      <c r="K220" s="85"/>
      <c r="L220" s="86"/>
      <c r="M220" s="84"/>
      <c r="N220" s="87"/>
      <c r="O220" s="65"/>
    </row>
    <row r="221" spans="2:15" s="70" customFormat="1" ht="59.25" x14ac:dyDescent="0.2">
      <c r="B221" s="474" t="str">
        <f>UPPER(TEXT(C222,"mmmm yyyy"))</f>
        <v>SEPTEMBER 2019</v>
      </c>
      <c r="C221" s="474"/>
      <c r="D221" s="474"/>
      <c r="E221" s="474"/>
      <c r="F221" s="474"/>
      <c r="G221" s="474"/>
      <c r="H221" s="474"/>
      <c r="I221" s="474"/>
      <c r="J221" s="474"/>
      <c r="K221" s="474"/>
      <c r="L221" s="474"/>
      <c r="M221" s="474"/>
      <c r="N221" s="474"/>
      <c r="O221" s="474"/>
    </row>
    <row r="222" spans="2:15" s="62" customFormat="1" ht="10.15" hidden="1" customHeight="1" x14ac:dyDescent="0.2">
      <c r="B222" s="62" t="s">
        <v>47</v>
      </c>
      <c r="C222" s="63">
        <f>DATE(YEAR(Calendar!C6),MONTH(Calendar!C6)+8,1)</f>
        <v>43709</v>
      </c>
    </row>
    <row r="223" spans="2:15" s="70" customFormat="1" ht="18" customHeight="1" x14ac:dyDescent="0.2">
      <c r="B223" s="475">
        <f>B228</f>
        <v>43716</v>
      </c>
      <c r="C223" s="476"/>
      <c r="D223" s="475">
        <f>D228</f>
        <v>43717</v>
      </c>
      <c r="E223" s="476"/>
      <c r="F223" s="475">
        <f>F228</f>
        <v>43718</v>
      </c>
      <c r="G223" s="476"/>
      <c r="H223" s="475">
        <f>H228</f>
        <v>43719</v>
      </c>
      <c r="I223" s="476"/>
      <c r="J223" s="475">
        <f>J228</f>
        <v>43720</v>
      </c>
      <c r="K223" s="476"/>
      <c r="L223" s="475">
        <f>L228</f>
        <v>43721</v>
      </c>
      <c r="M223" s="476"/>
      <c r="N223" s="475">
        <f>N228</f>
        <v>43722</v>
      </c>
      <c r="O223" s="476"/>
    </row>
    <row r="224" spans="2:15" s="70" customFormat="1" ht="15.75" customHeight="1" x14ac:dyDescent="0.2">
      <c r="B224" s="71">
        <f>IF(WEEKDAY($C$222,1)=startday,$C$222,"")</f>
        <v>43709</v>
      </c>
      <c r="C224" s="72"/>
      <c r="D224" s="71">
        <f>IF(B224="",IF(WEEKDAY($C$222,1)=MOD(startday,7)+1,$C$222,""),B224+1)</f>
        <v>43710</v>
      </c>
      <c r="E224" s="72"/>
      <c r="F224" s="71">
        <f>IF(D224="",IF(WEEKDAY($C$222,1)=MOD(startday+1,7)+1,$C$222,""),D224+1)</f>
        <v>43711</v>
      </c>
      <c r="G224" s="72"/>
      <c r="H224" s="71">
        <f>IF(F224="",IF(WEEKDAY($C$222,1)=MOD(startday+2,7)+1,$C$222,""),F224+1)</f>
        <v>43712</v>
      </c>
      <c r="I224" s="72"/>
      <c r="J224" s="71">
        <f>IF(H224="",IF(WEEKDAY($C$222,1)=MOD(startday+3,7)+1,$C$222,""),H224+1)</f>
        <v>43713</v>
      </c>
      <c r="K224" s="72"/>
      <c r="L224" s="71">
        <f>IF(J224="",IF(WEEKDAY($C$222,1)=MOD(startday+4,7)+1,$C$222,""),J224+1)</f>
        <v>43714</v>
      </c>
      <c r="M224" s="72"/>
      <c r="N224" s="71">
        <f>IF(L224="",IF(WEEKDAY($C$222,1)=MOD(startday+5,7)+1,$C$222,""),L224+1)</f>
        <v>43715</v>
      </c>
      <c r="O224" s="72"/>
    </row>
    <row r="225" spans="2:15" s="70" customFormat="1" ht="13.5" customHeight="1" x14ac:dyDescent="0.2">
      <c r="B225" s="479"/>
      <c r="C225" s="480"/>
      <c r="D225" s="479"/>
      <c r="E225" s="480"/>
      <c r="F225" s="479"/>
      <c r="G225" s="480"/>
      <c r="H225" s="479"/>
      <c r="I225" s="480"/>
      <c r="J225" s="479"/>
      <c r="K225" s="480"/>
      <c r="L225" s="479"/>
      <c r="M225" s="480"/>
      <c r="N225" s="479"/>
      <c r="O225" s="480"/>
    </row>
    <row r="226" spans="2:15" s="70" customFormat="1" ht="13.5" customHeight="1" x14ac:dyDescent="0.2">
      <c r="B226" s="479"/>
      <c r="C226" s="480"/>
      <c r="D226" s="479"/>
      <c r="E226" s="480"/>
      <c r="F226" s="479"/>
      <c r="G226" s="480"/>
      <c r="H226" s="479"/>
      <c r="I226" s="480"/>
      <c r="J226" s="479"/>
      <c r="K226" s="480"/>
      <c r="L226" s="479"/>
      <c r="M226" s="480"/>
      <c r="N226" s="479"/>
      <c r="O226" s="480"/>
    </row>
    <row r="227" spans="2:15" s="64" customFormat="1" ht="13.5" customHeight="1" x14ac:dyDescent="0.2">
      <c r="B227" s="477"/>
      <c r="C227" s="478"/>
      <c r="D227" s="477"/>
      <c r="E227" s="478"/>
      <c r="F227" s="477"/>
      <c r="G227" s="478"/>
      <c r="H227" s="477"/>
      <c r="I227" s="478"/>
      <c r="J227" s="477"/>
      <c r="K227" s="478"/>
      <c r="L227" s="477"/>
      <c r="M227" s="478"/>
      <c r="N227" s="477"/>
      <c r="O227" s="478"/>
    </row>
    <row r="228" spans="2:15" s="70" customFormat="1" ht="15.75" customHeight="1" x14ac:dyDescent="0.2">
      <c r="B228" s="71">
        <f>IF(N224="","",IF(MONTH(N224+1)&lt;&gt;MONTH(N224),"",N224+1))</f>
        <v>43716</v>
      </c>
      <c r="C228" s="72"/>
      <c r="D228" s="71">
        <f>IF(B228="","",IF(MONTH(B228+1)&lt;&gt;MONTH(B228),"",B228+1))</f>
        <v>43717</v>
      </c>
      <c r="E228" s="72"/>
      <c r="F228" s="71">
        <f>IF(D228="","",IF(MONTH(D228+1)&lt;&gt;MONTH(D228),"",D228+1))</f>
        <v>43718</v>
      </c>
      <c r="G228" s="72"/>
      <c r="H228" s="71">
        <f>IF(F228="","",IF(MONTH(F228+1)&lt;&gt;MONTH(F228),"",F228+1))</f>
        <v>43719</v>
      </c>
      <c r="I228" s="72"/>
      <c r="J228" s="71">
        <f>IF(H228="","",IF(MONTH(H228+1)&lt;&gt;MONTH(H228),"",H228+1))</f>
        <v>43720</v>
      </c>
      <c r="K228" s="72"/>
      <c r="L228" s="71">
        <f>IF(J228="","",IF(MONTH(J228+1)&lt;&gt;MONTH(J228),"",J228+1))</f>
        <v>43721</v>
      </c>
      <c r="M228" s="72"/>
      <c r="N228" s="71">
        <f>IF(L228="","",IF(MONTH(L228+1)&lt;&gt;MONTH(L228),"",L228+1))</f>
        <v>43722</v>
      </c>
      <c r="O228" s="72"/>
    </row>
    <row r="229" spans="2:15" s="70" customFormat="1" ht="13.5" customHeight="1" x14ac:dyDescent="0.2">
      <c r="B229" s="479"/>
      <c r="C229" s="480"/>
      <c r="D229" s="479"/>
      <c r="E229" s="480"/>
      <c r="F229" s="479"/>
      <c r="G229" s="480"/>
      <c r="H229" s="479"/>
      <c r="I229" s="480"/>
      <c r="J229" s="479"/>
      <c r="K229" s="480"/>
      <c r="L229" s="479"/>
      <c r="M229" s="480"/>
      <c r="N229" s="479"/>
      <c r="O229" s="480"/>
    </row>
    <row r="230" spans="2:15" s="70" customFormat="1" ht="13.5" customHeight="1" x14ac:dyDescent="0.2">
      <c r="B230" s="479"/>
      <c r="C230" s="480"/>
      <c r="D230" s="479"/>
      <c r="E230" s="480"/>
      <c r="F230" s="479"/>
      <c r="G230" s="480"/>
      <c r="H230" s="479"/>
      <c r="I230" s="480"/>
      <c r="J230" s="479"/>
      <c r="K230" s="480"/>
      <c r="L230" s="479"/>
      <c r="M230" s="480"/>
      <c r="N230" s="479"/>
      <c r="O230" s="480"/>
    </row>
    <row r="231" spans="2:15" s="64" customFormat="1" ht="13.5" customHeight="1" x14ac:dyDescent="0.2">
      <c r="B231" s="477"/>
      <c r="C231" s="478"/>
      <c r="D231" s="477"/>
      <c r="E231" s="478"/>
      <c r="F231" s="477"/>
      <c r="G231" s="478"/>
      <c r="H231" s="477"/>
      <c r="I231" s="478"/>
      <c r="J231" s="477"/>
      <c r="K231" s="478"/>
      <c r="L231" s="477"/>
      <c r="M231" s="478"/>
      <c r="N231" s="477"/>
      <c r="O231" s="478"/>
    </row>
    <row r="232" spans="2:15" s="70" customFormat="1" ht="15.75" customHeight="1" x14ac:dyDescent="0.2">
      <c r="B232" s="71">
        <f>IF(N228="","",IF(MONTH(N228+1)&lt;&gt;MONTH(N228),"",N228+1))</f>
        <v>43723</v>
      </c>
      <c r="C232" s="72"/>
      <c r="D232" s="71">
        <f>IF(B232="","",IF(MONTH(B232+1)&lt;&gt;MONTH(B232),"",B232+1))</f>
        <v>43724</v>
      </c>
      <c r="E232" s="72"/>
      <c r="F232" s="71">
        <f>IF(D232="","",IF(MONTH(D232+1)&lt;&gt;MONTH(D232),"",D232+1))</f>
        <v>43725</v>
      </c>
      <c r="G232" s="72"/>
      <c r="H232" s="71">
        <f>IF(F232="","",IF(MONTH(F232+1)&lt;&gt;MONTH(F232),"",F232+1))</f>
        <v>43726</v>
      </c>
      <c r="I232" s="72"/>
      <c r="J232" s="71">
        <f>IF(H232="","",IF(MONTH(H232+1)&lt;&gt;MONTH(H232),"",H232+1))</f>
        <v>43727</v>
      </c>
      <c r="K232" s="72"/>
      <c r="L232" s="71">
        <f>IF(J232="","",IF(MONTH(J232+1)&lt;&gt;MONTH(J232),"",J232+1))</f>
        <v>43728</v>
      </c>
      <c r="M232" s="72"/>
      <c r="N232" s="71">
        <f>IF(L232="","",IF(MONTH(L232+1)&lt;&gt;MONTH(L232),"",L232+1))</f>
        <v>43729</v>
      </c>
      <c r="O232" s="72"/>
    </row>
    <row r="233" spans="2:15" s="70" customFormat="1" ht="13.5" customHeight="1" x14ac:dyDescent="0.2">
      <c r="B233" s="479"/>
      <c r="C233" s="480"/>
      <c r="D233" s="479"/>
      <c r="E233" s="480"/>
      <c r="F233" s="479"/>
      <c r="G233" s="480"/>
      <c r="H233" s="479"/>
      <c r="I233" s="480"/>
      <c r="J233" s="479"/>
      <c r="K233" s="480"/>
      <c r="L233" s="479"/>
      <c r="M233" s="480"/>
      <c r="N233" s="479"/>
      <c r="O233" s="480"/>
    </row>
    <row r="234" spans="2:15" s="70" customFormat="1" ht="13.5" customHeight="1" x14ac:dyDescent="0.2">
      <c r="B234" s="479"/>
      <c r="C234" s="480"/>
      <c r="D234" s="479"/>
      <c r="E234" s="480"/>
      <c r="F234" s="479"/>
      <c r="G234" s="480"/>
      <c r="H234" s="479"/>
      <c r="I234" s="480"/>
      <c r="J234" s="479"/>
      <c r="K234" s="480"/>
      <c r="L234" s="479"/>
      <c r="M234" s="480"/>
      <c r="N234" s="479"/>
      <c r="O234" s="480"/>
    </row>
    <row r="235" spans="2:15" s="64" customFormat="1" ht="13.5" customHeight="1" x14ac:dyDescent="0.2">
      <c r="B235" s="477"/>
      <c r="C235" s="478"/>
      <c r="D235" s="477"/>
      <c r="E235" s="478"/>
      <c r="F235" s="477"/>
      <c r="G235" s="478"/>
      <c r="H235" s="477"/>
      <c r="I235" s="478"/>
      <c r="J235" s="477"/>
      <c r="K235" s="478"/>
      <c r="L235" s="477"/>
      <c r="M235" s="478"/>
      <c r="N235" s="477"/>
      <c r="O235" s="478"/>
    </row>
    <row r="236" spans="2:15" s="70" customFormat="1" ht="15.75" customHeight="1" x14ac:dyDescent="0.2">
      <c r="B236" s="71">
        <f>IF(N232="","",IF(MONTH(N232+1)&lt;&gt;MONTH(N232),"",N232+1))</f>
        <v>43730</v>
      </c>
      <c r="C236" s="72"/>
      <c r="D236" s="71">
        <f>IF(B236="","",IF(MONTH(B236+1)&lt;&gt;MONTH(B236),"",B236+1))</f>
        <v>43731</v>
      </c>
      <c r="E236" s="72"/>
      <c r="F236" s="71">
        <f>IF(D236="","",IF(MONTH(D236+1)&lt;&gt;MONTH(D236),"",D236+1))</f>
        <v>43732</v>
      </c>
      <c r="G236" s="72"/>
      <c r="H236" s="71">
        <f>IF(F236="","",IF(MONTH(F236+1)&lt;&gt;MONTH(F236),"",F236+1))</f>
        <v>43733</v>
      </c>
      <c r="I236" s="72"/>
      <c r="J236" s="71">
        <f>IF(H236="","",IF(MONTH(H236+1)&lt;&gt;MONTH(H236),"",H236+1))</f>
        <v>43734</v>
      </c>
      <c r="K236" s="72"/>
      <c r="L236" s="71">
        <f>IF(J236="","",IF(MONTH(J236+1)&lt;&gt;MONTH(J236),"",J236+1))</f>
        <v>43735</v>
      </c>
      <c r="M236" s="72"/>
      <c r="N236" s="71">
        <f>IF(L236="","",IF(MONTH(L236+1)&lt;&gt;MONTH(L236),"",L236+1))</f>
        <v>43736</v>
      </c>
      <c r="O236" s="72"/>
    </row>
    <row r="237" spans="2:15" s="70" customFormat="1" ht="13.5" customHeight="1" x14ac:dyDescent="0.2">
      <c r="B237" s="479"/>
      <c r="C237" s="480"/>
      <c r="D237" s="479"/>
      <c r="E237" s="480"/>
      <c r="F237" s="479"/>
      <c r="G237" s="480"/>
      <c r="H237" s="479"/>
      <c r="I237" s="480"/>
      <c r="J237" s="479"/>
      <c r="K237" s="480"/>
      <c r="L237" s="479"/>
      <c r="M237" s="480"/>
      <c r="N237" s="479"/>
      <c r="O237" s="480"/>
    </row>
    <row r="238" spans="2:15" s="70" customFormat="1" ht="13.5" customHeight="1" x14ac:dyDescent="0.2">
      <c r="B238" s="479"/>
      <c r="C238" s="480"/>
      <c r="D238" s="479"/>
      <c r="E238" s="480"/>
      <c r="F238" s="479"/>
      <c r="G238" s="480"/>
      <c r="H238" s="479"/>
      <c r="I238" s="480"/>
      <c r="J238" s="479"/>
      <c r="K238" s="480"/>
      <c r="L238" s="479"/>
      <c r="M238" s="480"/>
      <c r="N238" s="479"/>
      <c r="O238" s="480"/>
    </row>
    <row r="239" spans="2:15" s="64" customFormat="1" ht="13.5" customHeight="1" x14ac:dyDescent="0.2">
      <c r="B239" s="477"/>
      <c r="C239" s="478"/>
      <c r="D239" s="477"/>
      <c r="E239" s="478"/>
      <c r="F239" s="477"/>
      <c r="G239" s="478"/>
      <c r="H239" s="477"/>
      <c r="I239" s="478"/>
      <c r="J239" s="477"/>
      <c r="K239" s="478"/>
      <c r="L239" s="477"/>
      <c r="M239" s="478"/>
      <c r="N239" s="477"/>
      <c r="O239" s="478"/>
    </row>
    <row r="240" spans="2:15" s="70" customFormat="1" ht="15.75" x14ac:dyDescent="0.2">
      <c r="B240" s="71">
        <f>IF(N236="","",IF(MONTH(N236+1)&lt;&gt;MONTH(N236),"",N236+1))</f>
        <v>43737</v>
      </c>
      <c r="C240" s="72"/>
      <c r="D240" s="71">
        <f>IF(B240="","",IF(MONTH(B240+1)&lt;&gt;MONTH(B240),"",B240+1))</f>
        <v>43738</v>
      </c>
      <c r="E240" s="72"/>
      <c r="F240" s="71" t="str">
        <f>IF(D240="","",IF(MONTH(D240+1)&lt;&gt;MONTH(D240),"",D240+1))</f>
        <v/>
      </c>
      <c r="G240" s="72"/>
      <c r="H240" s="71" t="str">
        <f>IF(F240="","",IF(MONTH(F240+1)&lt;&gt;MONTH(F240),"",F240+1))</f>
        <v/>
      </c>
      <c r="I240" s="72"/>
      <c r="J240" s="71" t="str">
        <f>IF(H240="","",IF(MONTH(H240+1)&lt;&gt;MONTH(H240),"",H240+1))</f>
        <v/>
      </c>
      <c r="K240" s="72"/>
      <c r="L240" s="71" t="str">
        <f>IF(J240="","",IF(MONTH(J240+1)&lt;&gt;MONTH(J240),"",J240+1))</f>
        <v/>
      </c>
      <c r="M240" s="72"/>
      <c r="N240" s="71" t="str">
        <f>IF(L240="","",IF(MONTH(L240+1)&lt;&gt;MONTH(L240),"",L240+1))</f>
        <v/>
      </c>
      <c r="O240" s="72"/>
    </row>
    <row r="241" spans="2:15" s="70" customFormat="1" ht="13.5" customHeight="1" x14ac:dyDescent="0.2">
      <c r="B241" s="479"/>
      <c r="C241" s="480"/>
      <c r="D241" s="479"/>
      <c r="E241" s="480"/>
      <c r="F241" s="479"/>
      <c r="G241" s="480"/>
      <c r="H241" s="479"/>
      <c r="I241" s="480"/>
      <c r="J241" s="479"/>
      <c r="K241" s="480"/>
      <c r="L241" s="479"/>
      <c r="M241" s="480"/>
      <c r="N241" s="479"/>
      <c r="O241" s="480"/>
    </row>
    <row r="242" spans="2:15" s="70" customFormat="1" ht="13.5" customHeight="1" x14ac:dyDescent="0.2">
      <c r="B242" s="479"/>
      <c r="C242" s="480"/>
      <c r="D242" s="479"/>
      <c r="E242" s="480"/>
      <c r="F242" s="479"/>
      <c r="G242" s="480"/>
      <c r="H242" s="479"/>
      <c r="I242" s="480"/>
      <c r="J242" s="479"/>
      <c r="K242" s="480"/>
      <c r="L242" s="479"/>
      <c r="M242" s="480"/>
      <c r="N242" s="479"/>
      <c r="O242" s="480"/>
    </row>
    <row r="243" spans="2:15" s="64" customFormat="1" ht="13.5" customHeight="1" x14ac:dyDescent="0.2">
      <c r="B243" s="477"/>
      <c r="C243" s="478"/>
      <c r="D243" s="477"/>
      <c r="E243" s="478"/>
      <c r="F243" s="477"/>
      <c r="G243" s="478"/>
      <c r="H243" s="477"/>
      <c r="I243" s="478"/>
      <c r="J243" s="477"/>
      <c r="K243" s="478"/>
      <c r="L243" s="477"/>
      <c r="M243" s="478"/>
      <c r="N243" s="477"/>
      <c r="O243" s="478"/>
    </row>
    <row r="244" spans="2:15" ht="15.75" x14ac:dyDescent="0.2">
      <c r="B244" s="71" t="str">
        <f>IF(N240="","",IF(MONTH(N240+1)&lt;&gt;MONTH(N240),"",N240+1))</f>
        <v/>
      </c>
      <c r="C244" s="72"/>
      <c r="D244" s="71" t="str">
        <f>IF(B244="","",IF(MONTH(B244+1)&lt;&gt;MONTH(B244),"",B244+1))</f>
        <v/>
      </c>
      <c r="E244" s="72"/>
      <c r="F244" s="73" t="s">
        <v>24</v>
      </c>
      <c r="G244" s="74"/>
      <c r="H244" s="74"/>
      <c r="I244" s="74"/>
      <c r="J244" s="74"/>
      <c r="K244" s="75"/>
      <c r="L244" s="76"/>
      <c r="M244" s="74"/>
      <c r="N244" s="74"/>
      <c r="O244" s="75"/>
    </row>
    <row r="245" spans="2:15" ht="13.5" customHeight="1" x14ac:dyDescent="0.2">
      <c r="B245" s="479"/>
      <c r="C245" s="480"/>
      <c r="D245" s="479"/>
      <c r="E245" s="480"/>
      <c r="F245" s="77"/>
      <c r="G245" s="78"/>
      <c r="H245" s="78"/>
      <c r="I245" s="78"/>
      <c r="J245" s="78"/>
      <c r="K245" s="79"/>
      <c r="L245" s="481"/>
      <c r="M245" s="482"/>
      <c r="N245" s="482"/>
      <c r="O245" s="483"/>
    </row>
    <row r="246" spans="2:15" ht="13.5" customHeight="1" x14ac:dyDescent="0.2">
      <c r="B246" s="479"/>
      <c r="C246" s="480"/>
      <c r="D246" s="479"/>
      <c r="E246" s="480"/>
      <c r="F246" s="77"/>
      <c r="G246" s="78"/>
      <c r="H246" s="78"/>
      <c r="I246" s="78"/>
      <c r="J246" s="78"/>
      <c r="K246" s="79"/>
      <c r="L246" s="80"/>
      <c r="M246" s="78"/>
      <c r="N246" s="81"/>
      <c r="O246" s="82"/>
    </row>
    <row r="247" spans="2:15" ht="13.5" customHeight="1" x14ac:dyDescent="0.2">
      <c r="B247" s="477"/>
      <c r="C247" s="478"/>
      <c r="D247" s="477"/>
      <c r="E247" s="478"/>
      <c r="F247" s="83"/>
      <c r="G247" s="84"/>
      <c r="H247" s="84"/>
      <c r="I247" s="84"/>
      <c r="J247" s="84"/>
      <c r="K247" s="85"/>
      <c r="L247" s="86"/>
      <c r="M247" s="84"/>
      <c r="N247" s="87"/>
      <c r="O247" s="65"/>
    </row>
    <row r="248" spans="2:15" ht="13.5" customHeight="1" x14ac:dyDescent="0.2">
      <c r="B248" s="474"/>
      <c r="C248" s="474"/>
      <c r="D248" s="474"/>
      <c r="E248" s="474"/>
      <c r="F248" s="474"/>
      <c r="G248" s="474"/>
      <c r="H248" s="474"/>
      <c r="I248" s="474"/>
      <c r="J248" s="474"/>
      <c r="K248" s="474"/>
      <c r="L248" s="474"/>
      <c r="M248" s="474"/>
      <c r="N248" s="474"/>
      <c r="O248" s="474"/>
    </row>
    <row r="249" spans="2:15" ht="13.5" customHeight="1" x14ac:dyDescent="0.2">
      <c r="B249" s="62"/>
      <c r="C249" s="63"/>
      <c r="D249" s="62"/>
      <c r="E249" s="62"/>
      <c r="F249" s="62"/>
      <c r="G249" s="62"/>
      <c r="H249" s="62"/>
      <c r="I249" s="62"/>
      <c r="J249" s="62"/>
      <c r="K249" s="62"/>
      <c r="L249" s="62"/>
      <c r="M249" s="62"/>
      <c r="N249" s="62"/>
      <c r="O249" s="62"/>
    </row>
    <row r="250" spans="2:15" s="70" customFormat="1" ht="59.25" x14ac:dyDescent="0.2">
      <c r="B250" s="474" t="str">
        <f>UPPER(TEXT(C251,"mmmm yyyy"))</f>
        <v>OCTOBER 2019</v>
      </c>
      <c r="C250" s="474"/>
      <c r="D250" s="474"/>
      <c r="E250" s="474"/>
      <c r="F250" s="474"/>
      <c r="G250" s="474"/>
      <c r="H250" s="474"/>
      <c r="I250" s="474"/>
      <c r="J250" s="474"/>
      <c r="K250" s="474"/>
      <c r="L250" s="474"/>
      <c r="M250" s="474"/>
      <c r="N250" s="474"/>
      <c r="O250" s="474"/>
    </row>
    <row r="251" spans="2:15" s="62" customFormat="1" ht="10.15" hidden="1" customHeight="1" x14ac:dyDescent="0.2">
      <c r="B251" s="62" t="s">
        <v>47</v>
      </c>
      <c r="C251" s="63">
        <f>DATE(YEAR(Calendar!C6),MONTH(Calendar!C6)+9,1)</f>
        <v>43739</v>
      </c>
    </row>
    <row r="252" spans="2:15" s="70" customFormat="1" ht="18" customHeight="1" x14ac:dyDescent="0.2">
      <c r="B252" s="475">
        <f>B257</f>
        <v>43744</v>
      </c>
      <c r="C252" s="476"/>
      <c r="D252" s="475">
        <f>D257</f>
        <v>43745</v>
      </c>
      <c r="E252" s="476"/>
      <c r="F252" s="475">
        <f>F257</f>
        <v>43746</v>
      </c>
      <c r="G252" s="476"/>
      <c r="H252" s="475">
        <f>H257</f>
        <v>43747</v>
      </c>
      <c r="I252" s="476"/>
      <c r="J252" s="475">
        <f>J257</f>
        <v>43748</v>
      </c>
      <c r="K252" s="476"/>
      <c r="L252" s="475">
        <f>L257</f>
        <v>43749</v>
      </c>
      <c r="M252" s="476"/>
      <c r="N252" s="475">
        <f>N257</f>
        <v>43750</v>
      </c>
      <c r="O252" s="476"/>
    </row>
    <row r="253" spans="2:15" s="70" customFormat="1" ht="15.75" customHeight="1" x14ac:dyDescent="0.2">
      <c r="B253" s="71" t="str">
        <f>IF(WEEKDAY($C$251,1)=startday,$C$251,"")</f>
        <v/>
      </c>
      <c r="C253" s="72"/>
      <c r="D253" s="71" t="str">
        <f>IF(B253="",IF(WEEKDAY($C$251,1)=MOD(startday,7)+1,$C$251,""),B253+1)</f>
        <v/>
      </c>
      <c r="E253" s="72"/>
      <c r="F253" s="71">
        <f>IF(D253="",IF(WEEKDAY($C$251,1)=MOD(startday+1,7)+1,$C$251,""),D253+1)</f>
        <v>43739</v>
      </c>
      <c r="G253" s="72"/>
      <c r="H253" s="71">
        <f>IF(F253="",IF(WEEKDAY($C$251,1)=MOD(startday+2,7)+1,$C$251,""),F253+1)</f>
        <v>43740</v>
      </c>
      <c r="I253" s="72"/>
      <c r="J253" s="71">
        <f>IF(H253="",IF(WEEKDAY($C$251,1)=MOD(startday+3,7)+1,$C$251,""),H253+1)</f>
        <v>43741</v>
      </c>
      <c r="K253" s="72"/>
      <c r="L253" s="71">
        <f>IF(J253="",IF(WEEKDAY($C$251,1)=MOD(startday+4,7)+1,$C$251,""),J253+1)</f>
        <v>43742</v>
      </c>
      <c r="M253" s="72"/>
      <c r="N253" s="71">
        <f>IF(L253="",IF(WEEKDAY($C$251,1)=MOD(startday+5,7)+1,$C$251,""),L253+1)</f>
        <v>43743</v>
      </c>
      <c r="O253" s="72"/>
    </row>
    <row r="254" spans="2:15" s="70" customFormat="1" ht="13.5" customHeight="1" x14ac:dyDescent="0.2">
      <c r="B254" s="479"/>
      <c r="C254" s="480"/>
      <c r="D254" s="479"/>
      <c r="E254" s="480"/>
      <c r="F254" s="479"/>
      <c r="G254" s="480"/>
      <c r="H254" s="479"/>
      <c r="I254" s="480"/>
      <c r="J254" s="479"/>
      <c r="K254" s="480"/>
      <c r="L254" s="479"/>
      <c r="M254" s="480"/>
      <c r="N254" s="479"/>
      <c r="O254" s="480"/>
    </row>
    <row r="255" spans="2:15" s="70" customFormat="1" ht="13.5" customHeight="1" x14ac:dyDescent="0.2">
      <c r="B255" s="479"/>
      <c r="C255" s="480"/>
      <c r="D255" s="479"/>
      <c r="E255" s="480"/>
      <c r="F255" s="479"/>
      <c r="G255" s="480"/>
      <c r="H255" s="479"/>
      <c r="I255" s="480"/>
      <c r="J255" s="479"/>
      <c r="K255" s="480"/>
      <c r="L255" s="479"/>
      <c r="M255" s="480"/>
      <c r="N255" s="479"/>
      <c r="O255" s="480"/>
    </row>
    <row r="256" spans="2:15" s="64" customFormat="1" ht="13.5" customHeight="1" x14ac:dyDescent="0.2">
      <c r="B256" s="477"/>
      <c r="C256" s="478"/>
      <c r="D256" s="477"/>
      <c r="E256" s="478"/>
      <c r="F256" s="477"/>
      <c r="G256" s="478"/>
      <c r="H256" s="477"/>
      <c r="I256" s="478"/>
      <c r="J256" s="477"/>
      <c r="K256" s="478"/>
      <c r="L256" s="477"/>
      <c r="M256" s="478"/>
      <c r="N256" s="477"/>
      <c r="O256" s="478"/>
    </row>
    <row r="257" spans="2:15" s="70" customFormat="1" ht="15.75" customHeight="1" x14ac:dyDescent="0.2">
      <c r="B257" s="71">
        <f>IF(N253="","",IF(MONTH(N253+1)&lt;&gt;MONTH(N253),"",N253+1))</f>
        <v>43744</v>
      </c>
      <c r="C257" s="72"/>
      <c r="D257" s="71">
        <f>IF(B257="","",IF(MONTH(B257+1)&lt;&gt;MONTH(B257),"",B257+1))</f>
        <v>43745</v>
      </c>
      <c r="E257" s="72"/>
      <c r="F257" s="71">
        <f>IF(D257="","",IF(MONTH(D257+1)&lt;&gt;MONTH(D257),"",D257+1))</f>
        <v>43746</v>
      </c>
      <c r="G257" s="72"/>
      <c r="H257" s="71">
        <f>IF(F257="","",IF(MONTH(F257+1)&lt;&gt;MONTH(F257),"",F257+1))</f>
        <v>43747</v>
      </c>
      <c r="I257" s="72"/>
      <c r="J257" s="71">
        <f>IF(H257="","",IF(MONTH(H257+1)&lt;&gt;MONTH(H257),"",H257+1))</f>
        <v>43748</v>
      </c>
      <c r="K257" s="72"/>
      <c r="L257" s="71">
        <f>IF(J257="","",IF(MONTH(J257+1)&lt;&gt;MONTH(J257),"",J257+1))</f>
        <v>43749</v>
      </c>
      <c r="M257" s="72"/>
      <c r="N257" s="71">
        <f>IF(L257="","",IF(MONTH(L257+1)&lt;&gt;MONTH(L257),"",L257+1))</f>
        <v>43750</v>
      </c>
      <c r="O257" s="72"/>
    </row>
    <row r="258" spans="2:15" s="70" customFormat="1" ht="13.5" customHeight="1" x14ac:dyDescent="0.2">
      <c r="B258" s="479"/>
      <c r="C258" s="480"/>
      <c r="D258" s="479"/>
      <c r="E258" s="480"/>
      <c r="F258" s="479"/>
      <c r="G258" s="480"/>
      <c r="H258" s="479"/>
      <c r="I258" s="480"/>
      <c r="J258" s="479"/>
      <c r="K258" s="480"/>
      <c r="L258" s="479"/>
      <c r="M258" s="480"/>
      <c r="N258" s="479"/>
      <c r="O258" s="480"/>
    </row>
    <row r="259" spans="2:15" s="70" customFormat="1" ht="13.5" customHeight="1" x14ac:dyDescent="0.2">
      <c r="B259" s="479"/>
      <c r="C259" s="480"/>
      <c r="D259" s="479"/>
      <c r="E259" s="480"/>
      <c r="F259" s="479"/>
      <c r="G259" s="480"/>
      <c r="H259" s="479"/>
      <c r="I259" s="480"/>
      <c r="J259" s="479"/>
      <c r="K259" s="480"/>
      <c r="L259" s="479"/>
      <c r="M259" s="480"/>
      <c r="N259" s="479"/>
      <c r="O259" s="480"/>
    </row>
    <row r="260" spans="2:15" s="64" customFormat="1" ht="13.5" customHeight="1" x14ac:dyDescent="0.2">
      <c r="B260" s="477"/>
      <c r="C260" s="478"/>
      <c r="D260" s="477"/>
      <c r="E260" s="478"/>
      <c r="F260" s="477"/>
      <c r="G260" s="478"/>
      <c r="H260" s="477"/>
      <c r="I260" s="478"/>
      <c r="J260" s="477"/>
      <c r="K260" s="478"/>
      <c r="L260" s="477"/>
      <c r="M260" s="478"/>
      <c r="N260" s="477"/>
      <c r="O260" s="478"/>
    </row>
    <row r="261" spans="2:15" s="70" customFormat="1" ht="15.75" customHeight="1" x14ac:dyDescent="0.2">
      <c r="B261" s="71">
        <f>IF(N257="","",IF(MONTH(N257+1)&lt;&gt;MONTH(N257),"",N257+1))</f>
        <v>43751</v>
      </c>
      <c r="C261" s="72"/>
      <c r="D261" s="71">
        <f>IF(B261="","",IF(MONTH(B261+1)&lt;&gt;MONTH(B261),"",B261+1))</f>
        <v>43752</v>
      </c>
      <c r="E261" s="72"/>
      <c r="F261" s="71">
        <f>IF(D261="","",IF(MONTH(D261+1)&lt;&gt;MONTH(D261),"",D261+1))</f>
        <v>43753</v>
      </c>
      <c r="G261" s="72"/>
      <c r="H261" s="71">
        <f>IF(F261="","",IF(MONTH(F261+1)&lt;&gt;MONTH(F261),"",F261+1))</f>
        <v>43754</v>
      </c>
      <c r="I261" s="72"/>
      <c r="J261" s="71">
        <f>IF(H261="","",IF(MONTH(H261+1)&lt;&gt;MONTH(H261),"",H261+1))</f>
        <v>43755</v>
      </c>
      <c r="K261" s="72"/>
      <c r="L261" s="71">
        <f>IF(J261="","",IF(MONTH(J261+1)&lt;&gt;MONTH(J261),"",J261+1))</f>
        <v>43756</v>
      </c>
      <c r="M261" s="72"/>
      <c r="N261" s="71">
        <f>IF(L261="","",IF(MONTH(L261+1)&lt;&gt;MONTH(L261),"",L261+1))</f>
        <v>43757</v>
      </c>
      <c r="O261" s="72"/>
    </row>
    <row r="262" spans="2:15" s="70" customFormat="1" ht="13.5" customHeight="1" x14ac:dyDescent="0.2">
      <c r="B262" s="479"/>
      <c r="C262" s="480"/>
      <c r="D262" s="479"/>
      <c r="E262" s="480"/>
      <c r="F262" s="479"/>
      <c r="G262" s="480"/>
      <c r="H262" s="479"/>
      <c r="I262" s="480"/>
      <c r="J262" s="479"/>
      <c r="K262" s="480"/>
      <c r="L262" s="479"/>
      <c r="M262" s="480"/>
      <c r="N262" s="479"/>
      <c r="O262" s="480"/>
    </row>
    <row r="263" spans="2:15" s="70" customFormat="1" ht="13.5" customHeight="1" x14ac:dyDescent="0.2">
      <c r="B263" s="479"/>
      <c r="C263" s="480"/>
      <c r="D263" s="479"/>
      <c r="E263" s="480"/>
      <c r="F263" s="479"/>
      <c r="G263" s="480"/>
      <c r="H263" s="479"/>
      <c r="I263" s="480"/>
      <c r="J263" s="479"/>
      <c r="K263" s="480"/>
      <c r="L263" s="479"/>
      <c r="M263" s="480"/>
      <c r="N263" s="479"/>
      <c r="O263" s="480"/>
    </row>
    <row r="264" spans="2:15" s="64" customFormat="1" ht="13.5" customHeight="1" x14ac:dyDescent="0.2">
      <c r="B264" s="477"/>
      <c r="C264" s="478"/>
      <c r="D264" s="477"/>
      <c r="E264" s="478"/>
      <c r="F264" s="477"/>
      <c r="G264" s="478"/>
      <c r="H264" s="477"/>
      <c r="I264" s="478"/>
      <c r="J264" s="477"/>
      <c r="K264" s="478"/>
      <c r="L264" s="477"/>
      <c r="M264" s="478"/>
      <c r="N264" s="477"/>
      <c r="O264" s="478"/>
    </row>
    <row r="265" spans="2:15" s="70" customFormat="1" ht="15.75" customHeight="1" x14ac:dyDescent="0.2">
      <c r="B265" s="71">
        <f>IF(N261="","",IF(MONTH(N261+1)&lt;&gt;MONTH(N261),"",N261+1))</f>
        <v>43758</v>
      </c>
      <c r="C265" s="72"/>
      <c r="D265" s="71">
        <f>IF(B265="","",IF(MONTH(B265+1)&lt;&gt;MONTH(B265),"",B265+1))</f>
        <v>43759</v>
      </c>
      <c r="E265" s="72"/>
      <c r="F265" s="71">
        <f>IF(D265="","",IF(MONTH(D265+1)&lt;&gt;MONTH(D265),"",D265+1))</f>
        <v>43760</v>
      </c>
      <c r="G265" s="72"/>
      <c r="H265" s="71">
        <f>IF(F265="","",IF(MONTH(F265+1)&lt;&gt;MONTH(F265),"",F265+1))</f>
        <v>43761</v>
      </c>
      <c r="I265" s="72"/>
      <c r="J265" s="71">
        <f>IF(H265="","",IF(MONTH(H265+1)&lt;&gt;MONTH(H265),"",H265+1))</f>
        <v>43762</v>
      </c>
      <c r="K265" s="72"/>
      <c r="L265" s="71">
        <f>IF(J265="","",IF(MONTH(J265+1)&lt;&gt;MONTH(J265),"",J265+1))</f>
        <v>43763</v>
      </c>
      <c r="M265" s="72"/>
      <c r="N265" s="71">
        <f>IF(L265="","",IF(MONTH(L265+1)&lt;&gt;MONTH(L265),"",L265+1))</f>
        <v>43764</v>
      </c>
      <c r="O265" s="72"/>
    </row>
    <row r="266" spans="2:15" s="70" customFormat="1" ht="13.5" customHeight="1" x14ac:dyDescent="0.2">
      <c r="B266" s="479"/>
      <c r="C266" s="480"/>
      <c r="D266" s="479"/>
      <c r="E266" s="480"/>
      <c r="F266" s="479"/>
      <c r="G266" s="480"/>
      <c r="H266" s="479"/>
      <c r="I266" s="480"/>
      <c r="J266" s="479"/>
      <c r="K266" s="480"/>
      <c r="L266" s="479"/>
      <c r="M266" s="480"/>
      <c r="N266" s="479"/>
      <c r="O266" s="480"/>
    </row>
    <row r="267" spans="2:15" s="70" customFormat="1" ht="13.5" customHeight="1" x14ac:dyDescent="0.2">
      <c r="B267" s="479"/>
      <c r="C267" s="480"/>
      <c r="D267" s="479"/>
      <c r="E267" s="480"/>
      <c r="F267" s="479"/>
      <c r="G267" s="480"/>
      <c r="H267" s="479"/>
      <c r="I267" s="480"/>
      <c r="J267" s="479"/>
      <c r="K267" s="480"/>
      <c r="L267" s="479"/>
      <c r="M267" s="480"/>
      <c r="N267" s="479"/>
      <c r="O267" s="480"/>
    </row>
    <row r="268" spans="2:15" s="64" customFormat="1" ht="13.5" customHeight="1" x14ac:dyDescent="0.2">
      <c r="B268" s="477"/>
      <c r="C268" s="478"/>
      <c r="D268" s="477"/>
      <c r="E268" s="478"/>
      <c r="F268" s="477"/>
      <c r="G268" s="478"/>
      <c r="H268" s="477"/>
      <c r="I268" s="478"/>
      <c r="J268" s="477"/>
      <c r="K268" s="478"/>
      <c r="L268" s="477"/>
      <c r="M268" s="478"/>
      <c r="N268" s="477"/>
      <c r="O268" s="478"/>
    </row>
    <row r="269" spans="2:15" s="70" customFormat="1" ht="15.75" x14ac:dyDescent="0.2">
      <c r="B269" s="71">
        <f>IF(N265="","",IF(MONTH(N265+1)&lt;&gt;MONTH(N265),"",N265+1))</f>
        <v>43765</v>
      </c>
      <c r="C269" s="72"/>
      <c r="D269" s="71">
        <f>IF(B269="","",IF(MONTH(B269+1)&lt;&gt;MONTH(B269),"",B269+1))</f>
        <v>43766</v>
      </c>
      <c r="E269" s="72"/>
      <c r="F269" s="71">
        <f>IF(D269="","",IF(MONTH(D269+1)&lt;&gt;MONTH(D269),"",D269+1))</f>
        <v>43767</v>
      </c>
      <c r="G269" s="72"/>
      <c r="H269" s="71">
        <f>IF(F269="","",IF(MONTH(F269+1)&lt;&gt;MONTH(F269),"",F269+1))</f>
        <v>43768</v>
      </c>
      <c r="I269" s="72"/>
      <c r="J269" s="71">
        <f>IF(H269="","",IF(MONTH(H269+1)&lt;&gt;MONTH(H269),"",H269+1))</f>
        <v>43769</v>
      </c>
      <c r="K269" s="72"/>
      <c r="L269" s="71" t="str">
        <f>IF(J269="","",IF(MONTH(J269+1)&lt;&gt;MONTH(J269),"",J269+1))</f>
        <v/>
      </c>
      <c r="M269" s="72"/>
      <c r="N269" s="71" t="str">
        <f>IF(L269="","",IF(MONTH(L269+1)&lt;&gt;MONTH(L269),"",L269+1))</f>
        <v/>
      </c>
      <c r="O269" s="72"/>
    </row>
    <row r="270" spans="2:15" s="70" customFormat="1" ht="13.5" customHeight="1" x14ac:dyDescent="0.2">
      <c r="B270" s="479"/>
      <c r="C270" s="480"/>
      <c r="D270" s="479"/>
      <c r="E270" s="480"/>
      <c r="F270" s="479"/>
      <c r="G270" s="480"/>
      <c r="H270" s="479"/>
      <c r="I270" s="480"/>
      <c r="J270" s="479"/>
      <c r="K270" s="480"/>
      <c r="L270" s="479"/>
      <c r="M270" s="480"/>
      <c r="N270" s="479"/>
      <c r="O270" s="480"/>
    </row>
    <row r="271" spans="2:15" s="70" customFormat="1" ht="13.5" customHeight="1" x14ac:dyDescent="0.2">
      <c r="B271" s="479"/>
      <c r="C271" s="480"/>
      <c r="D271" s="479"/>
      <c r="E271" s="480"/>
      <c r="F271" s="479"/>
      <c r="G271" s="480"/>
      <c r="H271" s="479"/>
      <c r="I271" s="480"/>
      <c r="J271" s="479"/>
      <c r="K271" s="480"/>
      <c r="L271" s="479"/>
      <c r="M271" s="480"/>
      <c r="N271" s="479"/>
      <c r="O271" s="480"/>
    </row>
    <row r="272" spans="2:15" s="64" customFormat="1" ht="13.5" customHeight="1" x14ac:dyDescent="0.2">
      <c r="B272" s="477"/>
      <c r="C272" s="478"/>
      <c r="D272" s="477"/>
      <c r="E272" s="478"/>
      <c r="F272" s="477"/>
      <c r="G272" s="478"/>
      <c r="H272" s="477"/>
      <c r="I272" s="478"/>
      <c r="J272" s="477"/>
      <c r="K272" s="478"/>
      <c r="L272" s="477"/>
      <c r="M272" s="478"/>
      <c r="N272" s="477"/>
      <c r="O272" s="478"/>
    </row>
    <row r="273" spans="2:15" ht="15.75" x14ac:dyDescent="0.2">
      <c r="B273" s="71" t="str">
        <f>IF(N269="","",IF(MONTH(N269+1)&lt;&gt;MONTH(N269),"",N269+1))</f>
        <v/>
      </c>
      <c r="C273" s="72"/>
      <c r="D273" s="71" t="str">
        <f>IF(B273="","",IF(MONTH(B273+1)&lt;&gt;MONTH(B273),"",B273+1))</f>
        <v/>
      </c>
      <c r="E273" s="72"/>
      <c r="F273" s="73" t="s">
        <v>24</v>
      </c>
      <c r="G273" s="74"/>
      <c r="H273" s="74"/>
      <c r="I273" s="74"/>
      <c r="J273" s="74"/>
      <c r="K273" s="75"/>
      <c r="L273" s="76"/>
      <c r="M273" s="74"/>
      <c r="N273" s="74"/>
      <c r="O273" s="75"/>
    </row>
    <row r="274" spans="2:15" ht="13.5" customHeight="1" x14ac:dyDescent="0.2">
      <c r="B274" s="479"/>
      <c r="C274" s="480"/>
      <c r="D274" s="479"/>
      <c r="E274" s="480"/>
      <c r="F274" s="77"/>
      <c r="G274" s="78"/>
      <c r="H274" s="78"/>
      <c r="I274" s="78"/>
      <c r="J274" s="78"/>
      <c r="K274" s="79"/>
      <c r="L274" s="481"/>
      <c r="M274" s="482"/>
      <c r="N274" s="482"/>
      <c r="O274" s="483"/>
    </row>
    <row r="275" spans="2:15" ht="13.5" customHeight="1" x14ac:dyDescent="0.2">
      <c r="B275" s="479"/>
      <c r="C275" s="480"/>
      <c r="D275" s="479"/>
      <c r="E275" s="480"/>
      <c r="F275" s="77"/>
      <c r="G275" s="78"/>
      <c r="H275" s="78"/>
      <c r="I275" s="78"/>
      <c r="J275" s="78"/>
      <c r="K275" s="79"/>
      <c r="L275" s="80"/>
      <c r="M275" s="78"/>
      <c r="N275" s="81"/>
      <c r="O275" s="82"/>
    </row>
    <row r="276" spans="2:15" ht="13.5" customHeight="1" x14ac:dyDescent="0.2">
      <c r="B276" s="477"/>
      <c r="C276" s="478"/>
      <c r="D276" s="477"/>
      <c r="E276" s="478"/>
      <c r="F276" s="83"/>
      <c r="G276" s="84"/>
      <c r="H276" s="84"/>
      <c r="I276" s="84"/>
      <c r="J276" s="84"/>
      <c r="K276" s="85"/>
      <c r="L276" s="86"/>
      <c r="M276" s="84"/>
      <c r="N276" s="87"/>
      <c r="O276" s="65"/>
    </row>
    <row r="277" spans="2:15" s="70" customFormat="1" ht="59.25" x14ac:dyDescent="0.2">
      <c r="B277" s="474" t="str">
        <f>UPPER(TEXT(C278,"mmmm yyyy"))</f>
        <v>NOVEMBER 2019</v>
      </c>
      <c r="C277" s="474"/>
      <c r="D277" s="474"/>
      <c r="E277" s="474"/>
      <c r="F277" s="474"/>
      <c r="G277" s="474"/>
      <c r="H277" s="474"/>
      <c r="I277" s="474"/>
      <c r="J277" s="474"/>
      <c r="K277" s="474"/>
      <c r="L277" s="474"/>
      <c r="M277" s="474"/>
      <c r="N277" s="474"/>
      <c r="O277" s="474"/>
    </row>
    <row r="278" spans="2:15" s="62" customFormat="1" ht="10.15" hidden="1" customHeight="1" x14ac:dyDescent="0.2">
      <c r="B278" s="62" t="s">
        <v>47</v>
      </c>
      <c r="C278" s="63">
        <f>DATE(YEAR(Calendar!C6),MONTH(Calendar!C6)+10,1)</f>
        <v>43770</v>
      </c>
    </row>
    <row r="279" spans="2:15" s="70" customFormat="1" ht="18" customHeight="1" x14ac:dyDescent="0.2">
      <c r="B279" s="475">
        <f>B284</f>
        <v>43772</v>
      </c>
      <c r="C279" s="476"/>
      <c r="D279" s="475">
        <f>D284</f>
        <v>43773</v>
      </c>
      <c r="E279" s="476"/>
      <c r="F279" s="475">
        <f>F284</f>
        <v>43774</v>
      </c>
      <c r="G279" s="476"/>
      <c r="H279" s="475">
        <f>H284</f>
        <v>43775</v>
      </c>
      <c r="I279" s="476"/>
      <c r="J279" s="475">
        <f>J284</f>
        <v>43776</v>
      </c>
      <c r="K279" s="476"/>
      <c r="L279" s="475">
        <f>L284</f>
        <v>43777</v>
      </c>
      <c r="M279" s="476"/>
      <c r="N279" s="475">
        <f>N284</f>
        <v>43778</v>
      </c>
      <c r="O279" s="476"/>
    </row>
    <row r="280" spans="2:15" s="70" customFormat="1" ht="15.75" customHeight="1" x14ac:dyDescent="0.2">
      <c r="B280" s="71" t="str">
        <f>IF(WEEKDAY($C$278,1)=startday,$C$278,"")</f>
        <v/>
      </c>
      <c r="C280" s="72"/>
      <c r="D280" s="71" t="str">
        <f>IF(B280="",IF(WEEKDAY($C$278,1)=MOD(startday,7)+1,$C$278,""),B280+1)</f>
        <v/>
      </c>
      <c r="E280" s="72"/>
      <c r="F280" s="71" t="str">
        <f>IF(D280="",IF(WEEKDAY($C$278,1)=MOD(startday+1,7)+1,$C$278,""),D280+1)</f>
        <v/>
      </c>
      <c r="G280" s="72"/>
      <c r="H280" s="71" t="str">
        <f>IF(F280="",IF(WEEKDAY($C$278,1)=MOD(startday+2,7)+1,$C$278,""),F280+1)</f>
        <v/>
      </c>
      <c r="I280" s="72"/>
      <c r="J280" s="71" t="str">
        <f>IF(H280="",IF(WEEKDAY($C$278,1)=MOD(startday+3,7)+1,$C$278,""),H280+1)</f>
        <v/>
      </c>
      <c r="K280" s="72"/>
      <c r="L280" s="71">
        <f>IF(J280="",IF(WEEKDAY($C$278,1)=MOD(startday+4,7)+1,$C$278,""),J280+1)</f>
        <v>43770</v>
      </c>
      <c r="M280" s="72"/>
      <c r="N280" s="71">
        <f>IF(L280="",IF(WEEKDAY($C$278,1)=MOD(startday+5,7)+1,$C$278,""),L280+1)</f>
        <v>43771</v>
      </c>
      <c r="O280" s="72"/>
    </row>
    <row r="281" spans="2:15" s="70" customFormat="1" ht="13.5" customHeight="1" x14ac:dyDescent="0.2">
      <c r="B281" s="479"/>
      <c r="C281" s="480"/>
      <c r="D281" s="479"/>
      <c r="E281" s="480"/>
      <c r="F281" s="479"/>
      <c r="G281" s="480"/>
      <c r="H281" s="479"/>
      <c r="I281" s="480"/>
      <c r="J281" s="479"/>
      <c r="K281" s="480"/>
      <c r="L281" s="479"/>
      <c r="M281" s="480"/>
      <c r="N281" s="479"/>
      <c r="O281" s="480"/>
    </row>
    <row r="282" spans="2:15" s="70" customFormat="1" ht="13.5" customHeight="1" x14ac:dyDescent="0.2">
      <c r="B282" s="479"/>
      <c r="C282" s="480"/>
      <c r="D282" s="479"/>
      <c r="E282" s="480"/>
      <c r="F282" s="479"/>
      <c r="G282" s="480"/>
      <c r="H282" s="479"/>
      <c r="I282" s="480"/>
      <c r="J282" s="479"/>
      <c r="K282" s="480"/>
      <c r="L282" s="479"/>
      <c r="M282" s="480"/>
      <c r="N282" s="479"/>
      <c r="O282" s="480"/>
    </row>
    <row r="283" spans="2:15" s="64" customFormat="1" ht="13.5" customHeight="1" x14ac:dyDescent="0.2">
      <c r="B283" s="477"/>
      <c r="C283" s="478"/>
      <c r="D283" s="477"/>
      <c r="E283" s="478"/>
      <c r="F283" s="477"/>
      <c r="G283" s="478"/>
      <c r="H283" s="477"/>
      <c r="I283" s="478"/>
      <c r="J283" s="477"/>
      <c r="K283" s="478"/>
      <c r="L283" s="477"/>
      <c r="M283" s="478"/>
      <c r="N283" s="477"/>
      <c r="O283" s="478"/>
    </row>
    <row r="284" spans="2:15" s="70" customFormat="1" ht="15.75" customHeight="1" x14ac:dyDescent="0.2">
      <c r="B284" s="71">
        <f>IF(N280="","",IF(MONTH(N280+1)&lt;&gt;MONTH(N280),"",N280+1))</f>
        <v>43772</v>
      </c>
      <c r="C284" s="72"/>
      <c r="D284" s="71">
        <f>IF(B284="","",IF(MONTH(B284+1)&lt;&gt;MONTH(B284),"",B284+1))</f>
        <v>43773</v>
      </c>
      <c r="E284" s="72"/>
      <c r="F284" s="71">
        <f>IF(D284="","",IF(MONTH(D284+1)&lt;&gt;MONTH(D284),"",D284+1))</f>
        <v>43774</v>
      </c>
      <c r="G284" s="72"/>
      <c r="H284" s="71">
        <f>IF(F284="","",IF(MONTH(F284+1)&lt;&gt;MONTH(F284),"",F284+1))</f>
        <v>43775</v>
      </c>
      <c r="I284" s="72"/>
      <c r="J284" s="71">
        <f>IF(H284="","",IF(MONTH(H284+1)&lt;&gt;MONTH(H284),"",H284+1))</f>
        <v>43776</v>
      </c>
      <c r="K284" s="72"/>
      <c r="L284" s="71">
        <f>IF(J284="","",IF(MONTH(J284+1)&lt;&gt;MONTH(J284),"",J284+1))</f>
        <v>43777</v>
      </c>
      <c r="M284" s="72"/>
      <c r="N284" s="71">
        <f>IF(L284="","",IF(MONTH(L284+1)&lt;&gt;MONTH(L284),"",L284+1))</f>
        <v>43778</v>
      </c>
      <c r="O284" s="72"/>
    </row>
    <row r="285" spans="2:15" s="70" customFormat="1" ht="13.5" customHeight="1" x14ac:dyDescent="0.2">
      <c r="B285" s="479"/>
      <c r="C285" s="480"/>
      <c r="D285" s="479"/>
      <c r="E285" s="480"/>
      <c r="F285" s="479"/>
      <c r="G285" s="480"/>
      <c r="H285" s="479"/>
      <c r="I285" s="480"/>
      <c r="J285" s="479"/>
      <c r="K285" s="480"/>
      <c r="L285" s="479"/>
      <c r="M285" s="480"/>
      <c r="N285" s="479"/>
      <c r="O285" s="480"/>
    </row>
    <row r="286" spans="2:15" s="70" customFormat="1" ht="13.5" customHeight="1" x14ac:dyDescent="0.2">
      <c r="B286" s="479"/>
      <c r="C286" s="480"/>
      <c r="D286" s="479"/>
      <c r="E286" s="480"/>
      <c r="F286" s="479"/>
      <c r="G286" s="480"/>
      <c r="H286" s="479"/>
      <c r="I286" s="480"/>
      <c r="J286" s="479"/>
      <c r="K286" s="480"/>
      <c r="L286" s="479"/>
      <c r="M286" s="480"/>
      <c r="N286" s="479"/>
      <c r="O286" s="480"/>
    </row>
    <row r="287" spans="2:15" s="64" customFormat="1" ht="13.5" customHeight="1" x14ac:dyDescent="0.2">
      <c r="B287" s="477"/>
      <c r="C287" s="478"/>
      <c r="D287" s="477"/>
      <c r="E287" s="478"/>
      <c r="F287" s="477"/>
      <c r="G287" s="478"/>
      <c r="H287" s="477"/>
      <c r="I287" s="478"/>
      <c r="J287" s="477"/>
      <c r="K287" s="478"/>
      <c r="L287" s="477"/>
      <c r="M287" s="478"/>
      <c r="N287" s="477"/>
      <c r="O287" s="478"/>
    </row>
    <row r="288" spans="2:15" s="70" customFormat="1" ht="15.75" customHeight="1" x14ac:dyDescent="0.2">
      <c r="B288" s="71">
        <f>IF(N284="","",IF(MONTH(N284+1)&lt;&gt;MONTH(N284),"",N284+1))</f>
        <v>43779</v>
      </c>
      <c r="C288" s="72"/>
      <c r="D288" s="71">
        <f>IF(B288="","",IF(MONTH(B288+1)&lt;&gt;MONTH(B288),"",B288+1))</f>
        <v>43780</v>
      </c>
      <c r="E288" s="72"/>
      <c r="F288" s="71">
        <f>IF(D288="","",IF(MONTH(D288+1)&lt;&gt;MONTH(D288),"",D288+1))</f>
        <v>43781</v>
      </c>
      <c r="G288" s="72"/>
      <c r="H288" s="71">
        <f>IF(F288="","",IF(MONTH(F288+1)&lt;&gt;MONTH(F288),"",F288+1))</f>
        <v>43782</v>
      </c>
      <c r="I288" s="72"/>
      <c r="J288" s="71">
        <f>IF(H288="","",IF(MONTH(H288+1)&lt;&gt;MONTH(H288),"",H288+1))</f>
        <v>43783</v>
      </c>
      <c r="K288" s="72"/>
      <c r="L288" s="71">
        <f>IF(J288="","",IF(MONTH(J288+1)&lt;&gt;MONTH(J288),"",J288+1))</f>
        <v>43784</v>
      </c>
      <c r="M288" s="72"/>
      <c r="N288" s="71">
        <f>IF(L288="","",IF(MONTH(L288+1)&lt;&gt;MONTH(L288),"",L288+1))</f>
        <v>43785</v>
      </c>
      <c r="O288" s="72"/>
    </row>
    <row r="289" spans="2:15" s="70" customFormat="1" ht="13.5" customHeight="1" x14ac:dyDescent="0.2">
      <c r="B289" s="479"/>
      <c r="C289" s="480"/>
      <c r="D289" s="479"/>
      <c r="E289" s="480"/>
      <c r="F289" s="479"/>
      <c r="G289" s="480"/>
      <c r="H289" s="479"/>
      <c r="I289" s="480"/>
      <c r="J289" s="479"/>
      <c r="K289" s="480"/>
      <c r="L289" s="479"/>
      <c r="M289" s="480"/>
      <c r="N289" s="479"/>
      <c r="O289" s="480"/>
    </row>
    <row r="290" spans="2:15" s="70" customFormat="1" ht="13.5" customHeight="1" x14ac:dyDescent="0.2">
      <c r="B290" s="479"/>
      <c r="C290" s="480"/>
      <c r="D290" s="479"/>
      <c r="E290" s="480"/>
      <c r="F290" s="479"/>
      <c r="G290" s="480"/>
      <c r="H290" s="479"/>
      <c r="I290" s="480"/>
      <c r="J290" s="479"/>
      <c r="K290" s="480"/>
      <c r="L290" s="479"/>
      <c r="M290" s="480"/>
      <c r="N290" s="479"/>
      <c r="O290" s="480"/>
    </row>
    <row r="291" spans="2:15" s="64" customFormat="1" ht="13.5" customHeight="1" x14ac:dyDescent="0.2">
      <c r="B291" s="477"/>
      <c r="C291" s="478"/>
      <c r="D291" s="477"/>
      <c r="E291" s="478"/>
      <c r="F291" s="477"/>
      <c r="G291" s="478"/>
      <c r="H291" s="477"/>
      <c r="I291" s="478"/>
      <c r="J291" s="477"/>
      <c r="K291" s="478"/>
      <c r="L291" s="477"/>
      <c r="M291" s="478"/>
      <c r="N291" s="477"/>
      <c r="O291" s="478"/>
    </row>
    <row r="292" spans="2:15" s="70" customFormat="1" ht="15.75" customHeight="1" x14ac:dyDescent="0.2">
      <c r="B292" s="71">
        <f>IF(N288="","",IF(MONTH(N288+1)&lt;&gt;MONTH(N288),"",N288+1))</f>
        <v>43786</v>
      </c>
      <c r="C292" s="72"/>
      <c r="D292" s="71">
        <f>IF(B292="","",IF(MONTH(B292+1)&lt;&gt;MONTH(B292),"",B292+1))</f>
        <v>43787</v>
      </c>
      <c r="E292" s="72"/>
      <c r="F292" s="71">
        <f>IF(D292="","",IF(MONTH(D292+1)&lt;&gt;MONTH(D292),"",D292+1))</f>
        <v>43788</v>
      </c>
      <c r="G292" s="72"/>
      <c r="H292" s="71">
        <f>IF(F292="","",IF(MONTH(F292+1)&lt;&gt;MONTH(F292),"",F292+1))</f>
        <v>43789</v>
      </c>
      <c r="I292" s="72"/>
      <c r="J292" s="71">
        <f>IF(H292="","",IF(MONTH(H292+1)&lt;&gt;MONTH(H292),"",H292+1))</f>
        <v>43790</v>
      </c>
      <c r="K292" s="72"/>
      <c r="L292" s="71">
        <f>IF(J292="","",IF(MONTH(J292+1)&lt;&gt;MONTH(J292),"",J292+1))</f>
        <v>43791</v>
      </c>
      <c r="M292" s="72"/>
      <c r="N292" s="71">
        <f>IF(L292="","",IF(MONTH(L292+1)&lt;&gt;MONTH(L292),"",L292+1))</f>
        <v>43792</v>
      </c>
      <c r="O292" s="72"/>
    </row>
    <row r="293" spans="2:15" s="70" customFormat="1" ht="13.5" customHeight="1" x14ac:dyDescent="0.2">
      <c r="B293" s="479"/>
      <c r="C293" s="480"/>
      <c r="D293" s="479"/>
      <c r="E293" s="480"/>
      <c r="F293" s="479"/>
      <c r="G293" s="480"/>
      <c r="H293" s="479"/>
      <c r="I293" s="480"/>
      <c r="J293" s="479"/>
      <c r="K293" s="480"/>
      <c r="L293" s="479"/>
      <c r="M293" s="480"/>
      <c r="N293" s="479"/>
      <c r="O293" s="480"/>
    </row>
    <row r="294" spans="2:15" s="70" customFormat="1" ht="13.5" customHeight="1" x14ac:dyDescent="0.2">
      <c r="B294" s="479"/>
      <c r="C294" s="480"/>
      <c r="D294" s="479"/>
      <c r="E294" s="480"/>
      <c r="F294" s="479"/>
      <c r="G294" s="480"/>
      <c r="H294" s="479"/>
      <c r="I294" s="480"/>
      <c r="J294" s="479"/>
      <c r="K294" s="480"/>
      <c r="L294" s="479"/>
      <c r="M294" s="480"/>
      <c r="N294" s="479"/>
      <c r="O294" s="480"/>
    </row>
    <row r="295" spans="2:15" s="64" customFormat="1" ht="13.5" customHeight="1" x14ac:dyDescent="0.2">
      <c r="B295" s="477"/>
      <c r="C295" s="478"/>
      <c r="D295" s="477"/>
      <c r="E295" s="478"/>
      <c r="F295" s="477"/>
      <c r="G295" s="478"/>
      <c r="H295" s="477"/>
      <c r="I295" s="478"/>
      <c r="J295" s="477"/>
      <c r="K295" s="478"/>
      <c r="L295" s="477"/>
      <c r="M295" s="478"/>
      <c r="N295" s="477"/>
      <c r="O295" s="478"/>
    </row>
    <row r="296" spans="2:15" s="70" customFormat="1" ht="15.75" x14ac:dyDescent="0.2">
      <c r="B296" s="71">
        <f>IF(N292="","",IF(MONTH(N292+1)&lt;&gt;MONTH(N292),"",N292+1))</f>
        <v>43793</v>
      </c>
      <c r="C296" s="72"/>
      <c r="D296" s="71">
        <f>IF(B296="","",IF(MONTH(B296+1)&lt;&gt;MONTH(B296),"",B296+1))</f>
        <v>43794</v>
      </c>
      <c r="E296" s="72"/>
      <c r="F296" s="71">
        <f>IF(D296="","",IF(MONTH(D296+1)&lt;&gt;MONTH(D296),"",D296+1))</f>
        <v>43795</v>
      </c>
      <c r="G296" s="72"/>
      <c r="H296" s="71">
        <f>IF(F296="","",IF(MONTH(F296+1)&lt;&gt;MONTH(F296),"",F296+1))</f>
        <v>43796</v>
      </c>
      <c r="I296" s="72"/>
      <c r="J296" s="71">
        <f>IF(H296="","",IF(MONTH(H296+1)&lt;&gt;MONTH(H296),"",H296+1))</f>
        <v>43797</v>
      </c>
      <c r="K296" s="72"/>
      <c r="L296" s="71">
        <f>IF(J296="","",IF(MONTH(J296+1)&lt;&gt;MONTH(J296),"",J296+1))</f>
        <v>43798</v>
      </c>
      <c r="M296" s="72"/>
      <c r="N296" s="71">
        <f>IF(L296="","",IF(MONTH(L296+1)&lt;&gt;MONTH(L296),"",L296+1))</f>
        <v>43799</v>
      </c>
      <c r="O296" s="72"/>
    </row>
    <row r="297" spans="2:15" s="70" customFormat="1" ht="13.5" customHeight="1" x14ac:dyDescent="0.2">
      <c r="B297" s="479"/>
      <c r="C297" s="480"/>
      <c r="D297" s="479"/>
      <c r="E297" s="480"/>
      <c r="F297" s="479"/>
      <c r="G297" s="480"/>
      <c r="H297" s="479"/>
      <c r="I297" s="480"/>
      <c r="J297" s="479"/>
      <c r="K297" s="480"/>
      <c r="L297" s="479"/>
      <c r="M297" s="480"/>
      <c r="N297" s="479"/>
      <c r="O297" s="480"/>
    </row>
    <row r="298" spans="2:15" s="70" customFormat="1" ht="13.5" customHeight="1" x14ac:dyDescent="0.2">
      <c r="B298" s="479"/>
      <c r="C298" s="480"/>
      <c r="D298" s="479"/>
      <c r="E298" s="480"/>
      <c r="F298" s="479"/>
      <c r="G298" s="480"/>
      <c r="H298" s="479"/>
      <c r="I298" s="480"/>
      <c r="J298" s="479"/>
      <c r="K298" s="480"/>
      <c r="L298" s="479"/>
      <c r="M298" s="480"/>
      <c r="N298" s="479"/>
      <c r="O298" s="480"/>
    </row>
    <row r="299" spans="2:15" s="64" customFormat="1" ht="13.5" customHeight="1" x14ac:dyDescent="0.2">
      <c r="B299" s="477"/>
      <c r="C299" s="478"/>
      <c r="D299" s="477"/>
      <c r="E299" s="478"/>
      <c r="F299" s="477"/>
      <c r="G299" s="478"/>
      <c r="H299" s="477"/>
      <c r="I299" s="478"/>
      <c r="J299" s="477"/>
      <c r="K299" s="478"/>
      <c r="L299" s="477"/>
      <c r="M299" s="478"/>
      <c r="N299" s="477"/>
      <c r="O299" s="478"/>
    </row>
    <row r="300" spans="2:15" ht="15.75" x14ac:dyDescent="0.2">
      <c r="B300" s="71" t="str">
        <f>IF(N296="","",IF(MONTH(N296+1)&lt;&gt;MONTH(N296),"",N296+1))</f>
        <v/>
      </c>
      <c r="C300" s="72"/>
      <c r="D300" s="71" t="str">
        <f>IF(B300="","",IF(MONTH(B300+1)&lt;&gt;MONTH(B300),"",B300+1))</f>
        <v/>
      </c>
      <c r="E300" s="72"/>
      <c r="F300" s="73" t="s">
        <v>24</v>
      </c>
      <c r="G300" s="74"/>
      <c r="H300" s="74"/>
      <c r="I300" s="74"/>
      <c r="J300" s="74"/>
      <c r="K300" s="75"/>
      <c r="L300" s="76"/>
      <c r="M300" s="74"/>
      <c r="N300" s="74"/>
      <c r="O300" s="75"/>
    </row>
    <row r="301" spans="2:15" ht="13.5" customHeight="1" x14ac:dyDescent="0.2">
      <c r="B301" s="479"/>
      <c r="C301" s="480"/>
      <c r="D301" s="479"/>
      <c r="E301" s="480"/>
      <c r="F301" s="77"/>
      <c r="G301" s="78"/>
      <c r="H301" s="78"/>
      <c r="I301" s="78"/>
      <c r="J301" s="78"/>
      <c r="K301" s="79"/>
      <c r="L301" s="481"/>
      <c r="M301" s="482"/>
      <c r="N301" s="482"/>
      <c r="O301" s="483"/>
    </row>
    <row r="302" spans="2:15" ht="13.5" customHeight="1" x14ac:dyDescent="0.2">
      <c r="B302" s="479"/>
      <c r="C302" s="480"/>
      <c r="D302" s="479"/>
      <c r="E302" s="480"/>
      <c r="F302" s="77"/>
      <c r="G302" s="78"/>
      <c r="H302" s="78"/>
      <c r="I302" s="78"/>
      <c r="J302" s="78"/>
      <c r="K302" s="79"/>
      <c r="L302" s="80"/>
      <c r="M302" s="78"/>
      <c r="N302" s="81"/>
      <c r="O302" s="82"/>
    </row>
    <row r="303" spans="2:15" ht="13.5" customHeight="1" x14ac:dyDescent="0.2">
      <c r="B303" s="477"/>
      <c r="C303" s="478"/>
      <c r="D303" s="477"/>
      <c r="E303" s="478"/>
      <c r="F303" s="83"/>
      <c r="G303" s="84"/>
      <c r="H303" s="84"/>
      <c r="I303" s="84"/>
      <c r="J303" s="84"/>
      <c r="K303" s="85"/>
      <c r="L303" s="86"/>
      <c r="M303" s="84"/>
      <c r="N303" s="87"/>
      <c r="O303" s="65"/>
    </row>
    <row r="304" spans="2:15" s="70" customFormat="1" ht="59.25" x14ac:dyDescent="0.2">
      <c r="B304" s="474" t="str">
        <f>UPPER(TEXT(C305,"mmmm yyyy"))</f>
        <v>DECEMBER 2019</v>
      </c>
      <c r="C304" s="474"/>
      <c r="D304" s="474"/>
      <c r="E304" s="474"/>
      <c r="F304" s="474"/>
      <c r="G304" s="474"/>
      <c r="H304" s="474"/>
      <c r="I304" s="474"/>
      <c r="J304" s="474"/>
      <c r="K304" s="474"/>
      <c r="L304" s="474"/>
      <c r="M304" s="474"/>
      <c r="N304" s="474"/>
      <c r="O304" s="474"/>
    </row>
    <row r="305" spans="2:15" s="62" customFormat="1" ht="10.15" hidden="1" customHeight="1" x14ac:dyDescent="0.2">
      <c r="B305" s="62" t="s">
        <v>47</v>
      </c>
      <c r="C305" s="63">
        <f>DATE(YEAR(Calendar!C6),MONTH(Calendar!C6)+11,1)</f>
        <v>43800</v>
      </c>
    </row>
    <row r="306" spans="2:15" s="70" customFormat="1" ht="18" customHeight="1" x14ac:dyDescent="0.2">
      <c r="B306" s="475">
        <f>B311</f>
        <v>43807</v>
      </c>
      <c r="C306" s="476"/>
      <c r="D306" s="475">
        <f>D311</f>
        <v>43808</v>
      </c>
      <c r="E306" s="476"/>
      <c r="F306" s="475">
        <f>F311</f>
        <v>43809</v>
      </c>
      <c r="G306" s="476"/>
      <c r="H306" s="475">
        <f>H311</f>
        <v>43810</v>
      </c>
      <c r="I306" s="476"/>
      <c r="J306" s="475">
        <f>J311</f>
        <v>43811</v>
      </c>
      <c r="K306" s="476"/>
      <c r="L306" s="475">
        <f>L311</f>
        <v>43812</v>
      </c>
      <c r="M306" s="476"/>
      <c r="N306" s="475">
        <f>N311</f>
        <v>43813</v>
      </c>
      <c r="O306" s="476"/>
    </row>
    <row r="307" spans="2:15" s="70" customFormat="1" ht="15.75" customHeight="1" x14ac:dyDescent="0.2">
      <c r="B307" s="71">
        <f>IF(WEEKDAY($C$305,1)=startday,$C$305,"")</f>
        <v>43800</v>
      </c>
      <c r="C307" s="72"/>
      <c r="D307" s="71">
        <f>IF(B307="",IF(WEEKDAY($C$305,1)=MOD(startday,7)+1,$C$305,""),B307+1)</f>
        <v>43801</v>
      </c>
      <c r="E307" s="72"/>
      <c r="F307" s="71">
        <f>IF(D307="",IF(WEEKDAY($C$305,1)=MOD(startday+1,7)+1,$C$305,""),D307+1)</f>
        <v>43802</v>
      </c>
      <c r="G307" s="72"/>
      <c r="H307" s="71">
        <f>IF(F307="",IF(WEEKDAY($C$305,1)=MOD(startday+2,7)+1,$C$305,""),F307+1)</f>
        <v>43803</v>
      </c>
      <c r="I307" s="72"/>
      <c r="J307" s="71">
        <f>IF(H307="",IF(WEEKDAY($C$305,1)=MOD(startday+3,7)+1,$C$305,""),H307+1)</f>
        <v>43804</v>
      </c>
      <c r="K307" s="72"/>
      <c r="L307" s="71">
        <f>IF(J307="",IF(WEEKDAY($C$305,1)=MOD(startday+4,7)+1,$C$305,""),J307+1)</f>
        <v>43805</v>
      </c>
      <c r="M307" s="72"/>
      <c r="N307" s="71">
        <f>IF(L307="",IF(WEEKDAY($C$305,1)=MOD(startday+5,7)+1,$C$305,""),L307+1)</f>
        <v>43806</v>
      </c>
      <c r="O307" s="72"/>
    </row>
    <row r="308" spans="2:15" s="70" customFormat="1" ht="13.5" customHeight="1" x14ac:dyDescent="0.2">
      <c r="B308" s="479"/>
      <c r="C308" s="480"/>
      <c r="D308" s="479"/>
      <c r="E308" s="480"/>
      <c r="F308" s="479"/>
      <c r="G308" s="480"/>
      <c r="H308" s="479"/>
      <c r="I308" s="480"/>
      <c r="J308" s="479"/>
      <c r="K308" s="480"/>
      <c r="L308" s="479"/>
      <c r="M308" s="480"/>
      <c r="N308" s="479"/>
      <c r="O308" s="480"/>
    </row>
    <row r="309" spans="2:15" s="70" customFormat="1" ht="13.5" customHeight="1" x14ac:dyDescent="0.2">
      <c r="B309" s="479"/>
      <c r="C309" s="480"/>
      <c r="D309" s="479"/>
      <c r="E309" s="480"/>
      <c r="F309" s="479"/>
      <c r="G309" s="480"/>
      <c r="H309" s="479"/>
      <c r="I309" s="480"/>
      <c r="J309" s="479"/>
      <c r="K309" s="480"/>
      <c r="L309" s="479"/>
      <c r="M309" s="480"/>
      <c r="N309" s="479"/>
      <c r="O309" s="480"/>
    </row>
    <row r="310" spans="2:15" s="64" customFormat="1" ht="13.5" customHeight="1" x14ac:dyDescent="0.2">
      <c r="B310" s="477"/>
      <c r="C310" s="478"/>
      <c r="D310" s="477"/>
      <c r="E310" s="478"/>
      <c r="F310" s="477"/>
      <c r="G310" s="478"/>
      <c r="H310" s="477"/>
      <c r="I310" s="478"/>
      <c r="J310" s="477"/>
      <c r="K310" s="478"/>
      <c r="L310" s="477"/>
      <c r="M310" s="478"/>
      <c r="N310" s="477"/>
      <c r="O310" s="478"/>
    </row>
    <row r="311" spans="2:15" s="70" customFormat="1" ht="15.75" customHeight="1" x14ac:dyDescent="0.2">
      <c r="B311" s="71">
        <f>IF(N307="","",IF(MONTH(N307+1)&lt;&gt;MONTH(N307),"",N307+1))</f>
        <v>43807</v>
      </c>
      <c r="C311" s="72"/>
      <c r="D311" s="71">
        <f>IF(B311="","",IF(MONTH(B311+1)&lt;&gt;MONTH(B311),"",B311+1))</f>
        <v>43808</v>
      </c>
      <c r="E311" s="72"/>
      <c r="F311" s="71">
        <f>IF(D311="","",IF(MONTH(D311+1)&lt;&gt;MONTH(D311),"",D311+1))</f>
        <v>43809</v>
      </c>
      <c r="G311" s="72"/>
      <c r="H311" s="71">
        <f>IF(F311="","",IF(MONTH(F311+1)&lt;&gt;MONTH(F311),"",F311+1))</f>
        <v>43810</v>
      </c>
      <c r="I311" s="72"/>
      <c r="J311" s="71">
        <f>IF(H311="","",IF(MONTH(H311+1)&lt;&gt;MONTH(H311),"",H311+1))</f>
        <v>43811</v>
      </c>
      <c r="K311" s="72"/>
      <c r="L311" s="71">
        <f>IF(J311="","",IF(MONTH(J311+1)&lt;&gt;MONTH(J311),"",J311+1))</f>
        <v>43812</v>
      </c>
      <c r="M311" s="72"/>
      <c r="N311" s="71">
        <f>IF(L311="","",IF(MONTH(L311+1)&lt;&gt;MONTH(L311),"",L311+1))</f>
        <v>43813</v>
      </c>
      <c r="O311" s="72"/>
    </row>
    <row r="312" spans="2:15" s="70" customFormat="1" ht="13.5" customHeight="1" x14ac:dyDescent="0.2">
      <c r="B312" s="479"/>
      <c r="C312" s="480"/>
      <c r="D312" s="479"/>
      <c r="E312" s="480"/>
      <c r="F312" s="479"/>
      <c r="G312" s="480"/>
      <c r="H312" s="479"/>
      <c r="I312" s="480"/>
      <c r="J312" s="479"/>
      <c r="K312" s="480"/>
      <c r="L312" s="479"/>
      <c r="M312" s="480"/>
      <c r="N312" s="479"/>
      <c r="O312" s="480"/>
    </row>
    <row r="313" spans="2:15" s="70" customFormat="1" ht="13.5" customHeight="1" x14ac:dyDescent="0.2">
      <c r="B313" s="479"/>
      <c r="C313" s="480"/>
      <c r="D313" s="479"/>
      <c r="E313" s="480"/>
      <c r="F313" s="479"/>
      <c r="G313" s="480"/>
      <c r="H313" s="479"/>
      <c r="I313" s="480"/>
      <c r="J313" s="479"/>
      <c r="K313" s="480"/>
      <c r="L313" s="479"/>
      <c r="M313" s="480"/>
      <c r="N313" s="479"/>
      <c r="O313" s="480"/>
    </row>
    <row r="314" spans="2:15" s="64" customFormat="1" ht="13.5" customHeight="1" x14ac:dyDescent="0.2">
      <c r="B314" s="477"/>
      <c r="C314" s="478"/>
      <c r="D314" s="477"/>
      <c r="E314" s="478"/>
      <c r="F314" s="477"/>
      <c r="G314" s="478"/>
      <c r="H314" s="477"/>
      <c r="I314" s="478"/>
      <c r="J314" s="477"/>
      <c r="K314" s="478"/>
      <c r="L314" s="477"/>
      <c r="M314" s="478"/>
      <c r="N314" s="477"/>
      <c r="O314" s="478"/>
    </row>
    <row r="315" spans="2:15" s="70" customFormat="1" ht="15.75" customHeight="1" x14ac:dyDescent="0.2">
      <c r="B315" s="71">
        <f>IF(N311="","",IF(MONTH(N311+1)&lt;&gt;MONTH(N311),"",N311+1))</f>
        <v>43814</v>
      </c>
      <c r="C315" s="72"/>
      <c r="D315" s="71">
        <f>IF(B315="","",IF(MONTH(B315+1)&lt;&gt;MONTH(B315),"",B315+1))</f>
        <v>43815</v>
      </c>
      <c r="E315" s="72"/>
      <c r="F315" s="71">
        <f>IF(D315="","",IF(MONTH(D315+1)&lt;&gt;MONTH(D315),"",D315+1))</f>
        <v>43816</v>
      </c>
      <c r="G315" s="72"/>
      <c r="H315" s="71">
        <f>IF(F315="","",IF(MONTH(F315+1)&lt;&gt;MONTH(F315),"",F315+1))</f>
        <v>43817</v>
      </c>
      <c r="I315" s="72"/>
      <c r="J315" s="71">
        <f>IF(H315="","",IF(MONTH(H315+1)&lt;&gt;MONTH(H315),"",H315+1))</f>
        <v>43818</v>
      </c>
      <c r="K315" s="72"/>
      <c r="L315" s="71">
        <f>IF(J315="","",IF(MONTH(J315+1)&lt;&gt;MONTH(J315),"",J315+1))</f>
        <v>43819</v>
      </c>
      <c r="M315" s="72"/>
      <c r="N315" s="71">
        <f>IF(L315="","",IF(MONTH(L315+1)&lt;&gt;MONTH(L315),"",L315+1))</f>
        <v>43820</v>
      </c>
      <c r="O315" s="72"/>
    </row>
    <row r="316" spans="2:15" s="70" customFormat="1" ht="13.5" customHeight="1" x14ac:dyDescent="0.2">
      <c r="B316" s="479"/>
      <c r="C316" s="480"/>
      <c r="D316" s="479"/>
      <c r="E316" s="480"/>
      <c r="F316" s="479"/>
      <c r="G316" s="480"/>
      <c r="H316" s="479"/>
      <c r="I316" s="480"/>
      <c r="J316" s="479"/>
      <c r="K316" s="480"/>
      <c r="L316" s="479"/>
      <c r="M316" s="480"/>
      <c r="N316" s="479"/>
      <c r="O316" s="480"/>
    </row>
    <row r="317" spans="2:15" s="70" customFormat="1" ht="13.5" customHeight="1" x14ac:dyDescent="0.2">
      <c r="B317" s="479"/>
      <c r="C317" s="480"/>
      <c r="D317" s="479"/>
      <c r="E317" s="480"/>
      <c r="F317" s="479"/>
      <c r="G317" s="480"/>
      <c r="H317" s="479"/>
      <c r="I317" s="480"/>
      <c r="J317" s="479"/>
      <c r="K317" s="480"/>
      <c r="L317" s="479"/>
      <c r="M317" s="480"/>
      <c r="N317" s="479"/>
      <c r="O317" s="480"/>
    </row>
    <row r="318" spans="2:15" s="64" customFormat="1" ht="13.5" customHeight="1" x14ac:dyDescent="0.2">
      <c r="B318" s="477"/>
      <c r="C318" s="478"/>
      <c r="D318" s="477"/>
      <c r="E318" s="478"/>
      <c r="F318" s="477"/>
      <c r="G318" s="478"/>
      <c r="H318" s="477"/>
      <c r="I318" s="478"/>
      <c r="J318" s="477"/>
      <c r="K318" s="478"/>
      <c r="L318" s="477"/>
      <c r="M318" s="478"/>
      <c r="N318" s="477"/>
      <c r="O318" s="478"/>
    </row>
    <row r="319" spans="2:15" s="70" customFormat="1" ht="15.75" customHeight="1" x14ac:dyDescent="0.2">
      <c r="B319" s="71">
        <f>IF(N315="","",IF(MONTH(N315+1)&lt;&gt;MONTH(N315),"",N315+1))</f>
        <v>43821</v>
      </c>
      <c r="C319" s="72"/>
      <c r="D319" s="71">
        <f>IF(B319="","",IF(MONTH(B319+1)&lt;&gt;MONTH(B319),"",B319+1))</f>
        <v>43822</v>
      </c>
      <c r="E319" s="72"/>
      <c r="F319" s="71">
        <f>IF(D319="","",IF(MONTH(D319+1)&lt;&gt;MONTH(D319),"",D319+1))</f>
        <v>43823</v>
      </c>
      <c r="G319" s="72"/>
      <c r="H319" s="71">
        <f>IF(F319="","",IF(MONTH(F319+1)&lt;&gt;MONTH(F319),"",F319+1))</f>
        <v>43824</v>
      </c>
      <c r="I319" s="72"/>
      <c r="J319" s="71">
        <f>IF(H319="","",IF(MONTH(H319+1)&lt;&gt;MONTH(H319),"",H319+1))</f>
        <v>43825</v>
      </c>
      <c r="K319" s="72"/>
      <c r="L319" s="71">
        <f>IF(J319="","",IF(MONTH(J319+1)&lt;&gt;MONTH(J319),"",J319+1))</f>
        <v>43826</v>
      </c>
      <c r="M319" s="72"/>
      <c r="N319" s="71">
        <f>IF(L319="","",IF(MONTH(L319+1)&lt;&gt;MONTH(L319),"",L319+1))</f>
        <v>43827</v>
      </c>
      <c r="O319" s="72"/>
    </row>
    <row r="320" spans="2:15" s="70" customFormat="1" ht="13.5" customHeight="1" x14ac:dyDescent="0.2">
      <c r="B320" s="479"/>
      <c r="C320" s="480"/>
      <c r="D320" s="479"/>
      <c r="E320" s="480"/>
      <c r="F320" s="479"/>
      <c r="G320" s="480"/>
      <c r="H320" s="479"/>
      <c r="I320" s="480"/>
      <c r="J320" s="479"/>
      <c r="K320" s="480"/>
      <c r="L320" s="479"/>
      <c r="M320" s="480"/>
      <c r="N320" s="479"/>
      <c r="O320" s="480"/>
    </row>
    <row r="321" spans="2:15" s="70" customFormat="1" ht="13.5" customHeight="1" x14ac:dyDescent="0.2">
      <c r="B321" s="479"/>
      <c r="C321" s="480"/>
      <c r="D321" s="479"/>
      <c r="E321" s="480"/>
      <c r="F321" s="479"/>
      <c r="G321" s="480"/>
      <c r="H321" s="479"/>
      <c r="I321" s="480"/>
      <c r="J321" s="479"/>
      <c r="K321" s="480"/>
      <c r="L321" s="479"/>
      <c r="M321" s="480"/>
      <c r="N321" s="479"/>
      <c r="O321" s="480"/>
    </row>
    <row r="322" spans="2:15" s="70" customFormat="1" ht="13.5" customHeight="1" x14ac:dyDescent="0.2">
      <c r="B322" s="477"/>
      <c r="C322" s="478"/>
      <c r="D322" s="477"/>
      <c r="E322" s="478"/>
      <c r="F322" s="477"/>
      <c r="G322" s="478"/>
      <c r="H322" s="477"/>
      <c r="I322" s="478"/>
      <c r="J322" s="477"/>
      <c r="K322" s="478"/>
      <c r="L322" s="477"/>
      <c r="M322" s="478"/>
      <c r="N322" s="477"/>
      <c r="O322" s="478"/>
    </row>
    <row r="323" spans="2:15" s="64" customFormat="1" ht="13.5" customHeight="1" x14ac:dyDescent="0.2">
      <c r="B323" s="71">
        <f>IF(N319="","",IF(MONTH(N319+1)&lt;&gt;MONTH(N319),"",N319+1))</f>
        <v>43828</v>
      </c>
      <c r="C323" s="72"/>
      <c r="D323" s="71">
        <f>IF(B323="","",IF(MONTH(B323+1)&lt;&gt;MONTH(B323),"",B323+1))</f>
        <v>43829</v>
      </c>
      <c r="E323" s="72"/>
      <c r="F323" s="71">
        <f>IF(D323="","",IF(MONTH(D323+1)&lt;&gt;MONTH(D323),"",D323+1))</f>
        <v>43830</v>
      </c>
      <c r="G323" s="72"/>
      <c r="H323" s="71" t="str">
        <f>IF(F323="","",IF(MONTH(F323+1)&lt;&gt;MONTH(F323),"",F323+1))</f>
        <v/>
      </c>
      <c r="I323" s="72"/>
      <c r="J323" s="71" t="str">
        <f>IF(H323="","",IF(MONTH(H323+1)&lt;&gt;MONTH(H323),"",H323+1))</f>
        <v/>
      </c>
      <c r="K323" s="72"/>
      <c r="L323" s="71" t="str">
        <f>IF(J323="","",IF(MONTH(J323+1)&lt;&gt;MONTH(J323),"",J323+1))</f>
        <v/>
      </c>
      <c r="M323" s="72"/>
      <c r="N323" s="71" t="str">
        <f>IF(L323="","",IF(MONTH(L323+1)&lt;&gt;MONTH(L323),"",L323+1))</f>
        <v/>
      </c>
      <c r="O323" s="72"/>
    </row>
    <row r="324" spans="2:15" s="70" customFormat="1" x14ac:dyDescent="0.2">
      <c r="B324" s="479"/>
      <c r="C324" s="480"/>
      <c r="D324" s="479"/>
      <c r="E324" s="480"/>
      <c r="F324" s="479"/>
      <c r="G324" s="480"/>
      <c r="H324" s="479"/>
      <c r="I324" s="480"/>
      <c r="J324" s="479"/>
      <c r="K324" s="480"/>
      <c r="L324" s="479"/>
      <c r="M324" s="480"/>
      <c r="N324" s="479"/>
      <c r="O324" s="480"/>
    </row>
    <row r="325" spans="2:15" s="70" customFormat="1" ht="13.5" customHeight="1" x14ac:dyDescent="0.2">
      <c r="B325" s="479"/>
      <c r="C325" s="480"/>
      <c r="D325" s="479"/>
      <c r="E325" s="480"/>
      <c r="F325" s="479"/>
      <c r="G325" s="480"/>
      <c r="H325" s="479"/>
      <c r="I325" s="480"/>
      <c r="J325" s="479"/>
      <c r="K325" s="480"/>
      <c r="L325" s="479"/>
      <c r="M325" s="480"/>
      <c r="N325" s="479"/>
      <c r="O325" s="480"/>
    </row>
    <row r="326" spans="2:15" s="70" customFormat="1" ht="13.5" customHeight="1" x14ac:dyDescent="0.2">
      <c r="B326" s="477"/>
      <c r="C326" s="478"/>
      <c r="D326" s="477"/>
      <c r="E326" s="478"/>
      <c r="F326" s="477"/>
      <c r="G326" s="478"/>
      <c r="H326" s="477"/>
      <c r="I326" s="478"/>
      <c r="J326" s="477"/>
      <c r="K326" s="478"/>
      <c r="L326" s="477"/>
      <c r="M326" s="478"/>
      <c r="N326" s="477"/>
      <c r="O326" s="478"/>
    </row>
    <row r="327" spans="2:15" s="64" customFormat="1" ht="13.5" customHeight="1" x14ac:dyDescent="0.2">
      <c r="B327" s="71" t="str">
        <f>IF(N323="","",IF(MONTH(N323+1)&lt;&gt;MONTH(N323),"",N323+1))</f>
        <v/>
      </c>
      <c r="C327" s="72"/>
      <c r="D327" s="71" t="str">
        <f>IF(B327="","",IF(MONTH(B327+1)&lt;&gt;MONTH(B327),"",B327+1))</f>
        <v/>
      </c>
      <c r="E327" s="72"/>
      <c r="F327" s="73" t="s">
        <v>24</v>
      </c>
      <c r="G327" s="74"/>
      <c r="H327" s="74"/>
      <c r="I327" s="74"/>
      <c r="J327" s="74"/>
      <c r="K327" s="75"/>
      <c r="L327" s="76"/>
      <c r="M327" s="74"/>
      <c r="N327" s="74"/>
      <c r="O327" s="75"/>
    </row>
    <row r="328" spans="2:15" x14ac:dyDescent="0.2">
      <c r="B328" s="479"/>
      <c r="C328" s="480"/>
      <c r="D328" s="479"/>
      <c r="E328" s="480"/>
      <c r="F328" s="77"/>
      <c r="G328" s="78"/>
      <c r="H328" s="78"/>
      <c r="I328" s="78"/>
      <c r="J328" s="78"/>
      <c r="K328" s="79"/>
      <c r="L328" s="481"/>
      <c r="M328" s="482"/>
      <c r="N328" s="482"/>
      <c r="O328" s="483"/>
    </row>
    <row r="329" spans="2:15" ht="13.5" customHeight="1" x14ac:dyDescent="0.2">
      <c r="B329" s="479"/>
      <c r="C329" s="480"/>
      <c r="D329" s="479"/>
      <c r="E329" s="480"/>
      <c r="F329" s="77"/>
      <c r="G329" s="78"/>
      <c r="H329" s="78"/>
      <c r="I329" s="78"/>
      <c r="J329" s="78"/>
      <c r="K329" s="79"/>
      <c r="L329" s="80"/>
      <c r="M329" s="78"/>
      <c r="N329" s="81"/>
      <c r="O329" s="82"/>
    </row>
    <row r="330" spans="2:15" ht="13.5" customHeight="1" x14ac:dyDescent="0.2">
      <c r="B330" s="477"/>
      <c r="C330" s="478"/>
      <c r="D330" s="477"/>
      <c r="E330" s="478"/>
      <c r="F330" s="83"/>
      <c r="G330" s="84"/>
      <c r="H330" s="84"/>
      <c r="I330" s="84"/>
      <c r="J330" s="84"/>
      <c r="K330" s="85"/>
      <c r="L330" s="86"/>
      <c r="M330" s="84"/>
      <c r="N330" s="87"/>
      <c r="O330" s="65"/>
    </row>
    <row r="331" spans="2:15" ht="13.5" customHeight="1" x14ac:dyDescent="0.2">
      <c r="B331" s="474"/>
      <c r="C331" s="474"/>
      <c r="D331" s="474"/>
      <c r="E331" s="474"/>
      <c r="F331" s="474"/>
      <c r="G331" s="474"/>
      <c r="H331" s="474"/>
      <c r="I331" s="474"/>
      <c r="J331" s="474"/>
      <c r="K331" s="474"/>
      <c r="L331" s="474"/>
      <c r="M331" s="474"/>
      <c r="N331" s="474"/>
      <c r="O331" s="474"/>
    </row>
    <row r="332" spans="2:15" x14ac:dyDescent="0.2">
      <c r="N332" s="88"/>
    </row>
    <row r="334" spans="2:15" s="62" customFormat="1" ht="11.25" x14ac:dyDescent="0.2"/>
    <row r="335" spans="2:15" s="62" customFormat="1" ht="10.5" customHeight="1" x14ac:dyDescent="0.2"/>
    <row r="336" spans="2:15" s="62" customFormat="1" ht="10.5" customHeight="1" x14ac:dyDescent="0.2"/>
    <row r="337" s="62" customFormat="1" ht="10.5" customHeight="1" x14ac:dyDescent="0.2"/>
    <row r="338" s="62" customFormat="1" ht="10.5" customHeight="1" x14ac:dyDescent="0.2"/>
    <row r="339" s="62" customFormat="1" ht="10.5" customHeight="1" x14ac:dyDescent="0.2"/>
    <row r="340" s="62" customFormat="1" ht="10.5" customHeight="1" x14ac:dyDescent="0.2"/>
    <row r="341" s="62" customFormat="1" ht="10.5" customHeight="1" x14ac:dyDescent="0.2"/>
    <row r="342" s="62" customFormat="1" ht="10.5" customHeight="1" x14ac:dyDescent="0.2"/>
    <row r="343" s="62" customFormat="1" ht="11.25" x14ac:dyDescent="0.2"/>
    <row r="344" s="62" customFormat="1" ht="10.5" customHeight="1" x14ac:dyDescent="0.2"/>
    <row r="345" s="62" customFormat="1" ht="10.5" customHeight="1" x14ac:dyDescent="0.2"/>
    <row r="346" s="62" customFormat="1" ht="10.5" customHeight="1" x14ac:dyDescent="0.2"/>
    <row r="347" s="62" customFormat="1" ht="10.5" customHeight="1" x14ac:dyDescent="0.2"/>
    <row r="348" s="62" customFormat="1" ht="10.5" customHeight="1" x14ac:dyDescent="0.2"/>
    <row r="349" s="62" customFormat="1" ht="10.5" customHeight="1" x14ac:dyDescent="0.2"/>
    <row r="350" s="62" customFormat="1" ht="10.5" customHeight="1" x14ac:dyDescent="0.2"/>
    <row r="351" s="62" customFormat="1" ht="10.5" customHeight="1" x14ac:dyDescent="0.2"/>
    <row r="352" s="62" customFormat="1" ht="11.25" x14ac:dyDescent="0.2"/>
    <row r="353" s="62" customFormat="1" ht="10.5" customHeight="1" x14ac:dyDescent="0.2"/>
    <row r="354" s="62" customFormat="1" ht="10.5" customHeight="1" x14ac:dyDescent="0.2"/>
    <row r="355" s="62" customFormat="1" ht="10.5" customHeight="1" x14ac:dyDescent="0.2"/>
    <row r="356" s="62" customFormat="1" ht="10.5" customHeight="1" x14ac:dyDescent="0.2"/>
    <row r="357" s="62" customFormat="1" ht="10.5" customHeight="1" x14ac:dyDescent="0.2"/>
    <row r="358" s="62" customFormat="1" ht="10.5" customHeight="1" x14ac:dyDescent="0.2"/>
    <row r="359" s="62" customFormat="1" ht="10.5" customHeight="1" x14ac:dyDescent="0.2"/>
  </sheetData>
  <mergeCells count="1445">
    <mergeCell ref="B330:C330"/>
    <mergeCell ref="D330:E330"/>
    <mergeCell ref="B331:O331"/>
    <mergeCell ref="B4:D4"/>
    <mergeCell ref="B3:D3"/>
    <mergeCell ref="E3:G3"/>
    <mergeCell ref="N326:O326"/>
    <mergeCell ref="B328:C328"/>
    <mergeCell ref="D328:E328"/>
    <mergeCell ref="L328:O328"/>
    <mergeCell ref="B329:C329"/>
    <mergeCell ref="D329:E329"/>
    <mergeCell ref="B326:C326"/>
    <mergeCell ref="D326:E326"/>
    <mergeCell ref="F326:G326"/>
    <mergeCell ref="H326:I326"/>
    <mergeCell ref="J326:K326"/>
    <mergeCell ref="L326:M326"/>
    <mergeCell ref="N324:O324"/>
    <mergeCell ref="B325:C325"/>
    <mergeCell ref="D325:E325"/>
    <mergeCell ref="F325:G325"/>
    <mergeCell ref="H325:I325"/>
    <mergeCell ref="J325:K325"/>
    <mergeCell ref="L325:M325"/>
    <mergeCell ref="N325:O325"/>
    <mergeCell ref="B324:C324"/>
    <mergeCell ref="D324:E324"/>
    <mergeCell ref="F324:G324"/>
    <mergeCell ref="H324:I324"/>
    <mergeCell ref="J324:K324"/>
    <mergeCell ref="L324:M324"/>
    <mergeCell ref="N321:O321"/>
    <mergeCell ref="B322:C322"/>
    <mergeCell ref="D322:E322"/>
    <mergeCell ref="F322:G322"/>
    <mergeCell ref="H322:I322"/>
    <mergeCell ref="J322:K322"/>
    <mergeCell ref="L322:M322"/>
    <mergeCell ref="N322:O322"/>
    <mergeCell ref="B321:C321"/>
    <mergeCell ref="D321:E321"/>
    <mergeCell ref="F321:G321"/>
    <mergeCell ref="H321:I321"/>
    <mergeCell ref="J321:K321"/>
    <mergeCell ref="L321:M321"/>
    <mergeCell ref="N318:O318"/>
    <mergeCell ref="B320:C320"/>
    <mergeCell ref="D320:E320"/>
    <mergeCell ref="F320:G320"/>
    <mergeCell ref="H320:I320"/>
    <mergeCell ref="J320:K320"/>
    <mergeCell ref="L320:M320"/>
    <mergeCell ref="N320:O320"/>
    <mergeCell ref="B318:C318"/>
    <mergeCell ref="D318:E318"/>
    <mergeCell ref="F318:G318"/>
    <mergeCell ref="H318:I318"/>
    <mergeCell ref="J318:K318"/>
    <mergeCell ref="L318:M318"/>
    <mergeCell ref="N316:O316"/>
    <mergeCell ref="B317:C317"/>
    <mergeCell ref="D317:E317"/>
    <mergeCell ref="F317:G317"/>
    <mergeCell ref="H317:I317"/>
    <mergeCell ref="J317:K317"/>
    <mergeCell ref="L317:M317"/>
    <mergeCell ref="N317:O317"/>
    <mergeCell ref="B316:C316"/>
    <mergeCell ref="D316:E316"/>
    <mergeCell ref="F316:G316"/>
    <mergeCell ref="H316:I316"/>
    <mergeCell ref="J316:K316"/>
    <mergeCell ref="L316:M316"/>
    <mergeCell ref="N313:O313"/>
    <mergeCell ref="B314:C314"/>
    <mergeCell ref="D314:E314"/>
    <mergeCell ref="F314:G314"/>
    <mergeCell ref="H314:I314"/>
    <mergeCell ref="J314:K314"/>
    <mergeCell ref="L314:M314"/>
    <mergeCell ref="N314:O314"/>
    <mergeCell ref="B313:C313"/>
    <mergeCell ref="D313:E313"/>
    <mergeCell ref="F313:G313"/>
    <mergeCell ref="H313:I313"/>
    <mergeCell ref="J313:K313"/>
    <mergeCell ref="L313:M313"/>
    <mergeCell ref="N310:O310"/>
    <mergeCell ref="B312:C312"/>
    <mergeCell ref="D312:E312"/>
    <mergeCell ref="F312:G312"/>
    <mergeCell ref="H312:I312"/>
    <mergeCell ref="J312:K312"/>
    <mergeCell ref="L312:M312"/>
    <mergeCell ref="N312:O312"/>
    <mergeCell ref="B310:C310"/>
    <mergeCell ref="D310:E310"/>
    <mergeCell ref="F310:G310"/>
    <mergeCell ref="H310:I310"/>
    <mergeCell ref="J310:K310"/>
    <mergeCell ref="L310:M310"/>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308:M308"/>
    <mergeCell ref="B303:C303"/>
    <mergeCell ref="D303:E303"/>
    <mergeCell ref="B304:O304"/>
    <mergeCell ref="B306:C306"/>
    <mergeCell ref="D306:E306"/>
    <mergeCell ref="F306:G306"/>
    <mergeCell ref="H306:I306"/>
    <mergeCell ref="J306:K306"/>
    <mergeCell ref="L306:M306"/>
    <mergeCell ref="N306:O306"/>
    <mergeCell ref="N299:O299"/>
    <mergeCell ref="B301:C301"/>
    <mergeCell ref="D301:E301"/>
    <mergeCell ref="L301:O301"/>
    <mergeCell ref="B302:C302"/>
    <mergeCell ref="D302:E302"/>
    <mergeCell ref="B299:C299"/>
    <mergeCell ref="D299:E299"/>
    <mergeCell ref="F299:G299"/>
    <mergeCell ref="H299:I299"/>
    <mergeCell ref="J299:K299"/>
    <mergeCell ref="L299:M299"/>
    <mergeCell ref="N297:O297"/>
    <mergeCell ref="B298:C298"/>
    <mergeCell ref="D298:E298"/>
    <mergeCell ref="F298:G298"/>
    <mergeCell ref="H298:I298"/>
    <mergeCell ref="J298:K298"/>
    <mergeCell ref="L298:M298"/>
    <mergeCell ref="N298:O298"/>
    <mergeCell ref="B297:C297"/>
    <mergeCell ref="D297:E297"/>
    <mergeCell ref="F297:G297"/>
    <mergeCell ref="H297:I297"/>
    <mergeCell ref="J297:K297"/>
    <mergeCell ref="L297:M297"/>
    <mergeCell ref="N294:O294"/>
    <mergeCell ref="B295:C295"/>
    <mergeCell ref="D295:E295"/>
    <mergeCell ref="F295:G295"/>
    <mergeCell ref="H295:I295"/>
    <mergeCell ref="J295:K295"/>
    <mergeCell ref="L295:M295"/>
    <mergeCell ref="N295:O295"/>
    <mergeCell ref="B294:C294"/>
    <mergeCell ref="D294:E294"/>
    <mergeCell ref="F294:G294"/>
    <mergeCell ref="H294:I294"/>
    <mergeCell ref="J294:K294"/>
    <mergeCell ref="L294:M294"/>
    <mergeCell ref="N291:O291"/>
    <mergeCell ref="B293:C293"/>
    <mergeCell ref="D293:E293"/>
    <mergeCell ref="F293:G293"/>
    <mergeCell ref="H293:I293"/>
    <mergeCell ref="J293:K293"/>
    <mergeCell ref="L293:M293"/>
    <mergeCell ref="N293:O293"/>
    <mergeCell ref="B291:C291"/>
    <mergeCell ref="D291:E291"/>
    <mergeCell ref="F291:G291"/>
    <mergeCell ref="H291:I291"/>
    <mergeCell ref="J291:K291"/>
    <mergeCell ref="L291:M291"/>
    <mergeCell ref="N289:O289"/>
    <mergeCell ref="B290:C290"/>
    <mergeCell ref="D290:E290"/>
    <mergeCell ref="F290:G290"/>
    <mergeCell ref="H290:I290"/>
    <mergeCell ref="J290:K290"/>
    <mergeCell ref="L290:M290"/>
    <mergeCell ref="N290:O290"/>
    <mergeCell ref="B289:C289"/>
    <mergeCell ref="D289:E289"/>
    <mergeCell ref="F289:G289"/>
    <mergeCell ref="H289:I289"/>
    <mergeCell ref="J289:K289"/>
    <mergeCell ref="L289:M289"/>
    <mergeCell ref="N286:O286"/>
    <mergeCell ref="B287:C287"/>
    <mergeCell ref="D287:E287"/>
    <mergeCell ref="F287:G287"/>
    <mergeCell ref="H287:I287"/>
    <mergeCell ref="J287:K287"/>
    <mergeCell ref="L287:M287"/>
    <mergeCell ref="N287:O287"/>
    <mergeCell ref="B286:C286"/>
    <mergeCell ref="D286:E286"/>
    <mergeCell ref="F286:G286"/>
    <mergeCell ref="H286:I286"/>
    <mergeCell ref="J286:K286"/>
    <mergeCell ref="L286:M286"/>
    <mergeCell ref="N283:O283"/>
    <mergeCell ref="B285:C285"/>
    <mergeCell ref="D285:E285"/>
    <mergeCell ref="F285:G285"/>
    <mergeCell ref="H285:I285"/>
    <mergeCell ref="J285:K285"/>
    <mergeCell ref="L285:M285"/>
    <mergeCell ref="N285:O285"/>
    <mergeCell ref="B283:C283"/>
    <mergeCell ref="D283:E283"/>
    <mergeCell ref="F283:G283"/>
    <mergeCell ref="H283:I283"/>
    <mergeCell ref="J283:K283"/>
    <mergeCell ref="L283:M283"/>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81:M281"/>
    <mergeCell ref="B277:O277"/>
    <mergeCell ref="B279:C279"/>
    <mergeCell ref="D279:E279"/>
    <mergeCell ref="F279:G279"/>
    <mergeCell ref="H279:I279"/>
    <mergeCell ref="J279:K279"/>
    <mergeCell ref="L279:M279"/>
    <mergeCell ref="N279:O279"/>
    <mergeCell ref="B274:C274"/>
    <mergeCell ref="D274:E274"/>
    <mergeCell ref="L274:O274"/>
    <mergeCell ref="B275:C275"/>
    <mergeCell ref="D275:E275"/>
    <mergeCell ref="B276:C276"/>
    <mergeCell ref="D276:E276"/>
    <mergeCell ref="N271:O271"/>
    <mergeCell ref="B272:C272"/>
    <mergeCell ref="D272:E272"/>
    <mergeCell ref="F272:G272"/>
    <mergeCell ref="H272:I272"/>
    <mergeCell ref="J272:K272"/>
    <mergeCell ref="L272:M272"/>
    <mergeCell ref="N272:O272"/>
    <mergeCell ref="B271:C271"/>
    <mergeCell ref="D271:E271"/>
    <mergeCell ref="F271:G271"/>
    <mergeCell ref="H271:I271"/>
    <mergeCell ref="J271:K271"/>
    <mergeCell ref="L271:M271"/>
    <mergeCell ref="N268:O268"/>
    <mergeCell ref="B270:C270"/>
    <mergeCell ref="D270:E270"/>
    <mergeCell ref="F270:G270"/>
    <mergeCell ref="H270:I270"/>
    <mergeCell ref="J270:K270"/>
    <mergeCell ref="L270:M270"/>
    <mergeCell ref="N270:O270"/>
    <mergeCell ref="B268:C268"/>
    <mergeCell ref="D268:E268"/>
    <mergeCell ref="F268:G268"/>
    <mergeCell ref="H268:I268"/>
    <mergeCell ref="J268:K268"/>
    <mergeCell ref="L268:M268"/>
    <mergeCell ref="N266:O266"/>
    <mergeCell ref="B267:C267"/>
    <mergeCell ref="D267:E267"/>
    <mergeCell ref="F267:G267"/>
    <mergeCell ref="H267:I267"/>
    <mergeCell ref="J267:K267"/>
    <mergeCell ref="L267:M267"/>
    <mergeCell ref="N267:O267"/>
    <mergeCell ref="B266:C266"/>
    <mergeCell ref="D266:E266"/>
    <mergeCell ref="F266:G266"/>
    <mergeCell ref="H266:I266"/>
    <mergeCell ref="J266:K266"/>
    <mergeCell ref="L266:M266"/>
    <mergeCell ref="N263:O263"/>
    <mergeCell ref="B264:C264"/>
    <mergeCell ref="D264:E264"/>
    <mergeCell ref="F264:G264"/>
    <mergeCell ref="H264:I264"/>
    <mergeCell ref="J264:K264"/>
    <mergeCell ref="L264:M264"/>
    <mergeCell ref="N264:O264"/>
    <mergeCell ref="B263:C263"/>
    <mergeCell ref="D263:E263"/>
    <mergeCell ref="F263:G263"/>
    <mergeCell ref="H263:I263"/>
    <mergeCell ref="J263:K263"/>
    <mergeCell ref="L263:M263"/>
    <mergeCell ref="N260:O260"/>
    <mergeCell ref="B262:C262"/>
    <mergeCell ref="D262:E262"/>
    <mergeCell ref="F262:G262"/>
    <mergeCell ref="H262:I262"/>
    <mergeCell ref="J262:K262"/>
    <mergeCell ref="L262:M262"/>
    <mergeCell ref="N262:O262"/>
    <mergeCell ref="B260:C260"/>
    <mergeCell ref="D260:E260"/>
    <mergeCell ref="F260:G260"/>
    <mergeCell ref="H260:I260"/>
    <mergeCell ref="J260:K260"/>
    <mergeCell ref="L260:M260"/>
    <mergeCell ref="N258:O258"/>
    <mergeCell ref="B259:C259"/>
    <mergeCell ref="D259:E259"/>
    <mergeCell ref="F259:G259"/>
    <mergeCell ref="H259:I259"/>
    <mergeCell ref="J259:K259"/>
    <mergeCell ref="L259:M259"/>
    <mergeCell ref="N259:O259"/>
    <mergeCell ref="B258:C258"/>
    <mergeCell ref="D258:E258"/>
    <mergeCell ref="F258:G258"/>
    <mergeCell ref="H258:I258"/>
    <mergeCell ref="J258:K258"/>
    <mergeCell ref="L258:M258"/>
    <mergeCell ref="N255:O255"/>
    <mergeCell ref="B256:C256"/>
    <mergeCell ref="D256:E256"/>
    <mergeCell ref="F256:G256"/>
    <mergeCell ref="H256:I256"/>
    <mergeCell ref="J256:K256"/>
    <mergeCell ref="L256:M256"/>
    <mergeCell ref="N256:O256"/>
    <mergeCell ref="B255:C255"/>
    <mergeCell ref="D255:E255"/>
    <mergeCell ref="F255:G255"/>
    <mergeCell ref="H255:I255"/>
    <mergeCell ref="J255:K255"/>
    <mergeCell ref="L255:M255"/>
    <mergeCell ref="N252:O252"/>
    <mergeCell ref="B254:C254"/>
    <mergeCell ref="D254:E254"/>
    <mergeCell ref="F254:G254"/>
    <mergeCell ref="H254:I254"/>
    <mergeCell ref="J254:K254"/>
    <mergeCell ref="L254:M254"/>
    <mergeCell ref="N254:O254"/>
    <mergeCell ref="B247:C247"/>
    <mergeCell ref="D247:E247"/>
    <mergeCell ref="B248:O248"/>
    <mergeCell ref="B250:O250"/>
    <mergeCell ref="B252:C252"/>
    <mergeCell ref="D252:E252"/>
    <mergeCell ref="F252:G252"/>
    <mergeCell ref="H252:I252"/>
    <mergeCell ref="J252:K252"/>
    <mergeCell ref="L252:M252"/>
    <mergeCell ref="N243:O243"/>
    <mergeCell ref="B245:C245"/>
    <mergeCell ref="D245:E245"/>
    <mergeCell ref="L245:O245"/>
    <mergeCell ref="B246:C246"/>
    <mergeCell ref="D246:E246"/>
    <mergeCell ref="B243:C243"/>
    <mergeCell ref="D243:E243"/>
    <mergeCell ref="F243:G243"/>
    <mergeCell ref="H243:I243"/>
    <mergeCell ref="J243:K243"/>
    <mergeCell ref="L243:M243"/>
    <mergeCell ref="N241:O241"/>
    <mergeCell ref="B242:C242"/>
    <mergeCell ref="D242:E242"/>
    <mergeCell ref="F242:G242"/>
    <mergeCell ref="H242:I242"/>
    <mergeCell ref="J242:K242"/>
    <mergeCell ref="L242:M242"/>
    <mergeCell ref="N242:O242"/>
    <mergeCell ref="B241:C241"/>
    <mergeCell ref="D241:E241"/>
    <mergeCell ref="F241:G241"/>
    <mergeCell ref="H241:I241"/>
    <mergeCell ref="J241:K241"/>
    <mergeCell ref="L241:M241"/>
    <mergeCell ref="N238:O238"/>
    <mergeCell ref="B239:C239"/>
    <mergeCell ref="D239:E239"/>
    <mergeCell ref="F239:G239"/>
    <mergeCell ref="H239:I239"/>
    <mergeCell ref="J239:K239"/>
    <mergeCell ref="L239:M239"/>
    <mergeCell ref="N239:O239"/>
    <mergeCell ref="B238:C238"/>
    <mergeCell ref="D238:E238"/>
    <mergeCell ref="F238:G238"/>
    <mergeCell ref="H238:I238"/>
    <mergeCell ref="J238:K238"/>
    <mergeCell ref="L238:M238"/>
    <mergeCell ref="N235:O235"/>
    <mergeCell ref="B237:C237"/>
    <mergeCell ref="D237:E237"/>
    <mergeCell ref="F237:G237"/>
    <mergeCell ref="H237:I237"/>
    <mergeCell ref="J237:K237"/>
    <mergeCell ref="L237:M237"/>
    <mergeCell ref="N237:O237"/>
    <mergeCell ref="B235:C235"/>
    <mergeCell ref="D235:E235"/>
    <mergeCell ref="F235:G235"/>
    <mergeCell ref="H235:I235"/>
    <mergeCell ref="J235:K235"/>
    <mergeCell ref="L235:M235"/>
    <mergeCell ref="N233:O233"/>
    <mergeCell ref="B234:C234"/>
    <mergeCell ref="D234:E234"/>
    <mergeCell ref="F234:G234"/>
    <mergeCell ref="H234:I234"/>
    <mergeCell ref="J234:K234"/>
    <mergeCell ref="L234:M234"/>
    <mergeCell ref="N234:O234"/>
    <mergeCell ref="B233:C233"/>
    <mergeCell ref="D233:E233"/>
    <mergeCell ref="F233:G233"/>
    <mergeCell ref="H233:I233"/>
    <mergeCell ref="J233:K233"/>
    <mergeCell ref="L233:M233"/>
    <mergeCell ref="N230:O230"/>
    <mergeCell ref="B231:C231"/>
    <mergeCell ref="D231:E231"/>
    <mergeCell ref="F231:G231"/>
    <mergeCell ref="H231:I231"/>
    <mergeCell ref="J231:K231"/>
    <mergeCell ref="L231:M231"/>
    <mergeCell ref="N231:O231"/>
    <mergeCell ref="B230:C230"/>
    <mergeCell ref="D230:E230"/>
    <mergeCell ref="F230:G230"/>
    <mergeCell ref="H230:I230"/>
    <mergeCell ref="J230:K230"/>
    <mergeCell ref="L230:M230"/>
    <mergeCell ref="N227:O227"/>
    <mergeCell ref="B229:C229"/>
    <mergeCell ref="D229:E229"/>
    <mergeCell ref="F229:G229"/>
    <mergeCell ref="H229:I229"/>
    <mergeCell ref="J229:K229"/>
    <mergeCell ref="L229:M229"/>
    <mergeCell ref="N229:O229"/>
    <mergeCell ref="B227:C227"/>
    <mergeCell ref="D227:E227"/>
    <mergeCell ref="F227:G227"/>
    <mergeCell ref="H227:I227"/>
    <mergeCell ref="J227:K227"/>
    <mergeCell ref="L227:M227"/>
    <mergeCell ref="N225:O225"/>
    <mergeCell ref="B226:C226"/>
    <mergeCell ref="D226:E226"/>
    <mergeCell ref="F226:G226"/>
    <mergeCell ref="H226:I226"/>
    <mergeCell ref="J226:K226"/>
    <mergeCell ref="L226:M226"/>
    <mergeCell ref="N226:O226"/>
    <mergeCell ref="B225:C225"/>
    <mergeCell ref="D225:E225"/>
    <mergeCell ref="F225:G225"/>
    <mergeCell ref="H225:I225"/>
    <mergeCell ref="J225:K225"/>
    <mergeCell ref="L225:M225"/>
    <mergeCell ref="B220:C220"/>
    <mergeCell ref="D220:E220"/>
    <mergeCell ref="B221:O221"/>
    <mergeCell ref="B223:C223"/>
    <mergeCell ref="D223:E223"/>
    <mergeCell ref="F223:G223"/>
    <mergeCell ref="H223:I223"/>
    <mergeCell ref="J223:K223"/>
    <mergeCell ref="L223:M223"/>
    <mergeCell ref="N223:O223"/>
    <mergeCell ref="N216:O216"/>
    <mergeCell ref="B218:C218"/>
    <mergeCell ref="D218:E218"/>
    <mergeCell ref="L218:O218"/>
    <mergeCell ref="B219:C219"/>
    <mergeCell ref="D219:E219"/>
    <mergeCell ref="B216:C216"/>
    <mergeCell ref="D216:E216"/>
    <mergeCell ref="F216:G216"/>
    <mergeCell ref="H216:I216"/>
    <mergeCell ref="J216:K216"/>
    <mergeCell ref="L216:M216"/>
    <mergeCell ref="N214:O214"/>
    <mergeCell ref="B215:C215"/>
    <mergeCell ref="D215:E215"/>
    <mergeCell ref="F215:G215"/>
    <mergeCell ref="H215:I215"/>
    <mergeCell ref="J215:K215"/>
    <mergeCell ref="L215:M215"/>
    <mergeCell ref="N215:O215"/>
    <mergeCell ref="B214:C214"/>
    <mergeCell ref="D214:E214"/>
    <mergeCell ref="F214:G214"/>
    <mergeCell ref="H214:I214"/>
    <mergeCell ref="J214:K214"/>
    <mergeCell ref="L214:M214"/>
    <mergeCell ref="N211:O211"/>
    <mergeCell ref="B212:C212"/>
    <mergeCell ref="D212:E212"/>
    <mergeCell ref="F212:G212"/>
    <mergeCell ref="H212:I212"/>
    <mergeCell ref="J212:K212"/>
    <mergeCell ref="L212:M212"/>
    <mergeCell ref="N212:O212"/>
    <mergeCell ref="B211:C211"/>
    <mergeCell ref="D211:E211"/>
    <mergeCell ref="F211:G211"/>
    <mergeCell ref="H211:I211"/>
    <mergeCell ref="J211:K211"/>
    <mergeCell ref="L211:M211"/>
    <mergeCell ref="N208:O208"/>
    <mergeCell ref="B210:C210"/>
    <mergeCell ref="D210:E210"/>
    <mergeCell ref="F210:G210"/>
    <mergeCell ref="H210:I210"/>
    <mergeCell ref="J210:K210"/>
    <mergeCell ref="L210:M210"/>
    <mergeCell ref="N210:O210"/>
    <mergeCell ref="B208:C208"/>
    <mergeCell ref="D208:E208"/>
    <mergeCell ref="F208:G208"/>
    <mergeCell ref="H208:I208"/>
    <mergeCell ref="J208:K208"/>
    <mergeCell ref="L208:M208"/>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6:M206"/>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3:M203"/>
    <mergeCell ref="N200:O200"/>
    <mergeCell ref="B202:C202"/>
    <mergeCell ref="D202:E202"/>
    <mergeCell ref="F202:G202"/>
    <mergeCell ref="H202:I202"/>
    <mergeCell ref="J202:K202"/>
    <mergeCell ref="L202:M202"/>
    <mergeCell ref="N202:O202"/>
    <mergeCell ref="B200:C200"/>
    <mergeCell ref="D200:E200"/>
    <mergeCell ref="F200:G200"/>
    <mergeCell ref="H200:I200"/>
    <mergeCell ref="J200:K200"/>
    <mergeCell ref="L200:M200"/>
    <mergeCell ref="N198:O198"/>
    <mergeCell ref="B199:C199"/>
    <mergeCell ref="D199:E199"/>
    <mergeCell ref="F199:G199"/>
    <mergeCell ref="H199:I199"/>
    <mergeCell ref="J199:K199"/>
    <mergeCell ref="L199:M199"/>
    <mergeCell ref="N199:O199"/>
    <mergeCell ref="B198:C198"/>
    <mergeCell ref="D198:E198"/>
    <mergeCell ref="F198:G198"/>
    <mergeCell ref="H198:I198"/>
    <mergeCell ref="J198:K198"/>
    <mergeCell ref="L198:M198"/>
    <mergeCell ref="B193:C193"/>
    <mergeCell ref="D193:E193"/>
    <mergeCell ref="B194:O194"/>
    <mergeCell ref="B196:C196"/>
    <mergeCell ref="D196:E196"/>
    <mergeCell ref="F196:G196"/>
    <mergeCell ref="H196:I196"/>
    <mergeCell ref="J196:K196"/>
    <mergeCell ref="L196:M196"/>
    <mergeCell ref="N196:O196"/>
    <mergeCell ref="N189:O189"/>
    <mergeCell ref="B191:C191"/>
    <mergeCell ref="D191:E191"/>
    <mergeCell ref="L191:O191"/>
    <mergeCell ref="B192:C192"/>
    <mergeCell ref="D192:E192"/>
    <mergeCell ref="B189:C189"/>
    <mergeCell ref="D189:E189"/>
    <mergeCell ref="F189:G189"/>
    <mergeCell ref="H189:I189"/>
    <mergeCell ref="J189:K189"/>
    <mergeCell ref="L189:M189"/>
    <mergeCell ref="N187:O187"/>
    <mergeCell ref="B188:C188"/>
    <mergeCell ref="D188:E188"/>
    <mergeCell ref="F188:G188"/>
    <mergeCell ref="H188:I188"/>
    <mergeCell ref="J188:K188"/>
    <mergeCell ref="L188:M188"/>
    <mergeCell ref="N188:O188"/>
    <mergeCell ref="B187:C187"/>
    <mergeCell ref="D187:E187"/>
    <mergeCell ref="F187:G187"/>
    <mergeCell ref="H187:I187"/>
    <mergeCell ref="J187:K187"/>
    <mergeCell ref="L187:M187"/>
    <mergeCell ref="N184:O184"/>
    <mergeCell ref="B185:C185"/>
    <mergeCell ref="D185:E185"/>
    <mergeCell ref="F185:G185"/>
    <mergeCell ref="H185:I185"/>
    <mergeCell ref="J185:K185"/>
    <mergeCell ref="L185:M185"/>
    <mergeCell ref="N185:O185"/>
    <mergeCell ref="B184:C184"/>
    <mergeCell ref="D184:E184"/>
    <mergeCell ref="F184:G184"/>
    <mergeCell ref="H184:I184"/>
    <mergeCell ref="J184:K184"/>
    <mergeCell ref="L184:M184"/>
    <mergeCell ref="N181:O181"/>
    <mergeCell ref="B183:C183"/>
    <mergeCell ref="D183:E183"/>
    <mergeCell ref="F183:G183"/>
    <mergeCell ref="H183:I183"/>
    <mergeCell ref="J183:K183"/>
    <mergeCell ref="L183:M183"/>
    <mergeCell ref="N183:O183"/>
    <mergeCell ref="B181:C181"/>
    <mergeCell ref="D181:E181"/>
    <mergeCell ref="F181:G181"/>
    <mergeCell ref="H181:I181"/>
    <mergeCell ref="J181:K181"/>
    <mergeCell ref="L181:M181"/>
    <mergeCell ref="N179:O179"/>
    <mergeCell ref="B180:C180"/>
    <mergeCell ref="D180:E180"/>
    <mergeCell ref="F180:G180"/>
    <mergeCell ref="H180:I180"/>
    <mergeCell ref="J180:K180"/>
    <mergeCell ref="L180:M180"/>
    <mergeCell ref="N180:O180"/>
    <mergeCell ref="B179:C179"/>
    <mergeCell ref="D179:E179"/>
    <mergeCell ref="F179:G179"/>
    <mergeCell ref="H179:I179"/>
    <mergeCell ref="J179:K179"/>
    <mergeCell ref="L179:M179"/>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6:M176"/>
    <mergeCell ref="N173:O173"/>
    <mergeCell ref="B175:C175"/>
    <mergeCell ref="D175:E175"/>
    <mergeCell ref="F175:G175"/>
    <mergeCell ref="H175:I175"/>
    <mergeCell ref="J175:K175"/>
    <mergeCell ref="L175:M175"/>
    <mergeCell ref="N175:O175"/>
    <mergeCell ref="B173:C173"/>
    <mergeCell ref="D173:E173"/>
    <mergeCell ref="F173:G173"/>
    <mergeCell ref="H173:I173"/>
    <mergeCell ref="J173:K173"/>
    <mergeCell ref="L173:M173"/>
    <mergeCell ref="N171:O171"/>
    <mergeCell ref="B172:C172"/>
    <mergeCell ref="D172:E172"/>
    <mergeCell ref="F172:G172"/>
    <mergeCell ref="H172:I172"/>
    <mergeCell ref="J172:K172"/>
    <mergeCell ref="L172:M172"/>
    <mergeCell ref="N172:O172"/>
    <mergeCell ref="B171:C171"/>
    <mergeCell ref="D171:E171"/>
    <mergeCell ref="F171:G171"/>
    <mergeCell ref="H171:I171"/>
    <mergeCell ref="J171:K171"/>
    <mergeCell ref="L171:M171"/>
    <mergeCell ref="B166:C166"/>
    <mergeCell ref="D166:E166"/>
    <mergeCell ref="B167:O167"/>
    <mergeCell ref="B169:C169"/>
    <mergeCell ref="D169:E169"/>
    <mergeCell ref="F169:G169"/>
    <mergeCell ref="H169:I169"/>
    <mergeCell ref="J169:K169"/>
    <mergeCell ref="L169:M169"/>
    <mergeCell ref="N169:O169"/>
    <mergeCell ref="N162:O162"/>
    <mergeCell ref="B164:C164"/>
    <mergeCell ref="D164:E164"/>
    <mergeCell ref="L164:O164"/>
    <mergeCell ref="B165:C165"/>
    <mergeCell ref="D165:E165"/>
    <mergeCell ref="B162:C162"/>
    <mergeCell ref="D162:E162"/>
    <mergeCell ref="F162:G162"/>
    <mergeCell ref="H162:I162"/>
    <mergeCell ref="J162:K162"/>
    <mergeCell ref="L162:M162"/>
    <mergeCell ref="N160:O160"/>
    <mergeCell ref="B161:C161"/>
    <mergeCell ref="D161:E161"/>
    <mergeCell ref="F161:G161"/>
    <mergeCell ref="H161:I161"/>
    <mergeCell ref="J161:K161"/>
    <mergeCell ref="L161:M161"/>
    <mergeCell ref="N161:O161"/>
    <mergeCell ref="B160:C160"/>
    <mergeCell ref="D160:E160"/>
    <mergeCell ref="F160:G160"/>
    <mergeCell ref="H160:I160"/>
    <mergeCell ref="J160:K160"/>
    <mergeCell ref="L160:M160"/>
    <mergeCell ref="N157:O157"/>
    <mergeCell ref="B158:C158"/>
    <mergeCell ref="D158:E158"/>
    <mergeCell ref="F158:G158"/>
    <mergeCell ref="H158:I158"/>
    <mergeCell ref="J158:K158"/>
    <mergeCell ref="L158:M158"/>
    <mergeCell ref="N158:O158"/>
    <mergeCell ref="B157:C157"/>
    <mergeCell ref="D157:E157"/>
    <mergeCell ref="F157:G157"/>
    <mergeCell ref="H157:I157"/>
    <mergeCell ref="J157:K157"/>
    <mergeCell ref="L157:M157"/>
    <mergeCell ref="N154:O154"/>
    <mergeCell ref="B156:C156"/>
    <mergeCell ref="D156:E156"/>
    <mergeCell ref="F156:G156"/>
    <mergeCell ref="H156:I156"/>
    <mergeCell ref="J156:K156"/>
    <mergeCell ref="L156:M156"/>
    <mergeCell ref="N156:O156"/>
    <mergeCell ref="B154:C154"/>
    <mergeCell ref="D154:E154"/>
    <mergeCell ref="F154:G154"/>
    <mergeCell ref="H154:I154"/>
    <mergeCell ref="J154:K154"/>
    <mergeCell ref="L154:M154"/>
    <mergeCell ref="N152:O152"/>
    <mergeCell ref="B153:C153"/>
    <mergeCell ref="D153:E153"/>
    <mergeCell ref="F153:G153"/>
    <mergeCell ref="H153:I153"/>
    <mergeCell ref="J153:K153"/>
    <mergeCell ref="L153:M153"/>
    <mergeCell ref="N153:O153"/>
    <mergeCell ref="B152:C152"/>
    <mergeCell ref="D152:E152"/>
    <mergeCell ref="F152:G152"/>
    <mergeCell ref="H152:I152"/>
    <mergeCell ref="J152:K152"/>
    <mergeCell ref="L152:M152"/>
    <mergeCell ref="N149:O149"/>
    <mergeCell ref="B150:C150"/>
    <mergeCell ref="D150:E150"/>
    <mergeCell ref="F150:G150"/>
    <mergeCell ref="H150:I150"/>
    <mergeCell ref="J150:K150"/>
    <mergeCell ref="L150:M150"/>
    <mergeCell ref="N150:O150"/>
    <mergeCell ref="B149:C149"/>
    <mergeCell ref="D149:E149"/>
    <mergeCell ref="F149:G149"/>
    <mergeCell ref="H149:I149"/>
    <mergeCell ref="J149:K149"/>
    <mergeCell ref="L149:M149"/>
    <mergeCell ref="N146:O146"/>
    <mergeCell ref="B148:C148"/>
    <mergeCell ref="D148:E148"/>
    <mergeCell ref="F148:G148"/>
    <mergeCell ref="H148:I148"/>
    <mergeCell ref="J148:K148"/>
    <mergeCell ref="L148:M148"/>
    <mergeCell ref="N148:O148"/>
    <mergeCell ref="B146:C146"/>
    <mergeCell ref="D146:E146"/>
    <mergeCell ref="F146:G146"/>
    <mergeCell ref="H146:I146"/>
    <mergeCell ref="J146:K146"/>
    <mergeCell ref="L146:M146"/>
    <mergeCell ref="N144:O144"/>
    <mergeCell ref="B145:C145"/>
    <mergeCell ref="D145:E145"/>
    <mergeCell ref="F145:G145"/>
    <mergeCell ref="H145:I145"/>
    <mergeCell ref="J145:K145"/>
    <mergeCell ref="L145:M145"/>
    <mergeCell ref="N145:O145"/>
    <mergeCell ref="B144:C144"/>
    <mergeCell ref="D144:E144"/>
    <mergeCell ref="F144:G144"/>
    <mergeCell ref="H144:I144"/>
    <mergeCell ref="J144:K144"/>
    <mergeCell ref="L144:M144"/>
    <mergeCell ref="B139:C139"/>
    <mergeCell ref="D139:E139"/>
    <mergeCell ref="B140:O140"/>
    <mergeCell ref="B142:C142"/>
    <mergeCell ref="D142:E142"/>
    <mergeCell ref="F142:G142"/>
    <mergeCell ref="H142:I142"/>
    <mergeCell ref="J142:K142"/>
    <mergeCell ref="L142:M142"/>
    <mergeCell ref="N142:O142"/>
    <mergeCell ref="N135:O135"/>
    <mergeCell ref="B137:C137"/>
    <mergeCell ref="D137:E137"/>
    <mergeCell ref="L137:O137"/>
    <mergeCell ref="B138:C138"/>
    <mergeCell ref="D138:E138"/>
    <mergeCell ref="B135:C135"/>
    <mergeCell ref="D135:E135"/>
    <mergeCell ref="F135:G135"/>
    <mergeCell ref="H135:I135"/>
    <mergeCell ref="J135:K135"/>
    <mergeCell ref="L135:M135"/>
    <mergeCell ref="N133:O133"/>
    <mergeCell ref="B134:C134"/>
    <mergeCell ref="D134:E134"/>
    <mergeCell ref="F134:G134"/>
    <mergeCell ref="H134:I134"/>
    <mergeCell ref="J134:K134"/>
    <mergeCell ref="L134:M134"/>
    <mergeCell ref="N134:O134"/>
    <mergeCell ref="B133:C133"/>
    <mergeCell ref="D133:E133"/>
    <mergeCell ref="F133:G133"/>
    <mergeCell ref="H133:I133"/>
    <mergeCell ref="J133:K133"/>
    <mergeCell ref="L133:M133"/>
    <mergeCell ref="N130:O130"/>
    <mergeCell ref="B131:C131"/>
    <mergeCell ref="D131:E131"/>
    <mergeCell ref="F131:G131"/>
    <mergeCell ref="H131:I131"/>
    <mergeCell ref="J131:K131"/>
    <mergeCell ref="L131:M131"/>
    <mergeCell ref="N131:O131"/>
    <mergeCell ref="B130:C130"/>
    <mergeCell ref="D130:E130"/>
    <mergeCell ref="F130:G130"/>
    <mergeCell ref="H130:I130"/>
    <mergeCell ref="J130:K130"/>
    <mergeCell ref="L130:M130"/>
    <mergeCell ref="N127:O127"/>
    <mergeCell ref="B129:C129"/>
    <mergeCell ref="D129:E129"/>
    <mergeCell ref="F129:G129"/>
    <mergeCell ref="H129:I129"/>
    <mergeCell ref="J129:K129"/>
    <mergeCell ref="L129:M129"/>
    <mergeCell ref="N129:O129"/>
    <mergeCell ref="B127:C127"/>
    <mergeCell ref="D127:E127"/>
    <mergeCell ref="F127:G127"/>
    <mergeCell ref="H127:I127"/>
    <mergeCell ref="J127:K127"/>
    <mergeCell ref="L127:M127"/>
    <mergeCell ref="N125:O125"/>
    <mergeCell ref="B126:C126"/>
    <mergeCell ref="D126:E126"/>
    <mergeCell ref="F126:G126"/>
    <mergeCell ref="H126:I126"/>
    <mergeCell ref="J126:K126"/>
    <mergeCell ref="L126:M126"/>
    <mergeCell ref="N126:O126"/>
    <mergeCell ref="B125:C125"/>
    <mergeCell ref="D125:E125"/>
    <mergeCell ref="F125:G125"/>
    <mergeCell ref="H125:I125"/>
    <mergeCell ref="J125:K125"/>
    <mergeCell ref="L125:M125"/>
    <mergeCell ref="N122:O122"/>
    <mergeCell ref="B123:C123"/>
    <mergeCell ref="D123:E123"/>
    <mergeCell ref="F123:G123"/>
    <mergeCell ref="H123:I123"/>
    <mergeCell ref="J123:K123"/>
    <mergeCell ref="L123:M123"/>
    <mergeCell ref="N123:O123"/>
    <mergeCell ref="B122:C122"/>
    <mergeCell ref="D122:E122"/>
    <mergeCell ref="F122:G122"/>
    <mergeCell ref="H122:I122"/>
    <mergeCell ref="J122:K122"/>
    <mergeCell ref="L122:M122"/>
    <mergeCell ref="N119:O119"/>
    <mergeCell ref="B121:C121"/>
    <mergeCell ref="D121:E121"/>
    <mergeCell ref="F121:G121"/>
    <mergeCell ref="H121:I121"/>
    <mergeCell ref="J121:K121"/>
    <mergeCell ref="L121:M121"/>
    <mergeCell ref="N121:O121"/>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B112:C112"/>
    <mergeCell ref="D112:E112"/>
    <mergeCell ref="B113:O113"/>
    <mergeCell ref="B115:C115"/>
    <mergeCell ref="D115:E115"/>
    <mergeCell ref="F115:G115"/>
    <mergeCell ref="H115:I115"/>
    <mergeCell ref="J115:K115"/>
    <mergeCell ref="L115:M115"/>
    <mergeCell ref="N115:O115"/>
    <mergeCell ref="N108:O108"/>
    <mergeCell ref="B110:C110"/>
    <mergeCell ref="D110:E110"/>
    <mergeCell ref="L110:O110"/>
    <mergeCell ref="B111:C111"/>
    <mergeCell ref="D111:E111"/>
    <mergeCell ref="B108:C108"/>
    <mergeCell ref="D108:E108"/>
    <mergeCell ref="F108:G108"/>
    <mergeCell ref="H108:I108"/>
    <mergeCell ref="J108:K108"/>
    <mergeCell ref="L108:M108"/>
    <mergeCell ref="N106:O106"/>
    <mergeCell ref="B107:C107"/>
    <mergeCell ref="D107:E107"/>
    <mergeCell ref="F107:G107"/>
    <mergeCell ref="H107:I107"/>
    <mergeCell ref="J107:K107"/>
    <mergeCell ref="L107:M107"/>
    <mergeCell ref="N107:O107"/>
    <mergeCell ref="B106:C106"/>
    <mergeCell ref="D106:E106"/>
    <mergeCell ref="F106:G106"/>
    <mergeCell ref="H106:I106"/>
    <mergeCell ref="J106:K106"/>
    <mergeCell ref="L106:M106"/>
    <mergeCell ref="N103:O103"/>
    <mergeCell ref="B104:C104"/>
    <mergeCell ref="D104:E104"/>
    <mergeCell ref="F104:G104"/>
    <mergeCell ref="H104:I104"/>
    <mergeCell ref="J104:K104"/>
    <mergeCell ref="L104:M104"/>
    <mergeCell ref="N104:O104"/>
    <mergeCell ref="B103:C103"/>
    <mergeCell ref="D103:E103"/>
    <mergeCell ref="F103:G103"/>
    <mergeCell ref="H103:I103"/>
    <mergeCell ref="J103:K103"/>
    <mergeCell ref="L103:M103"/>
    <mergeCell ref="N100:O100"/>
    <mergeCell ref="B102:C102"/>
    <mergeCell ref="D102:E102"/>
    <mergeCell ref="F102:G102"/>
    <mergeCell ref="H102:I102"/>
    <mergeCell ref="J102:K102"/>
    <mergeCell ref="L102:M102"/>
    <mergeCell ref="N102:O102"/>
    <mergeCell ref="B100:C100"/>
    <mergeCell ref="D100:E100"/>
    <mergeCell ref="F100:G100"/>
    <mergeCell ref="H100:I100"/>
    <mergeCell ref="J100:K100"/>
    <mergeCell ref="L100:M100"/>
    <mergeCell ref="N98:O98"/>
    <mergeCell ref="B99:C99"/>
    <mergeCell ref="D99:E99"/>
    <mergeCell ref="F99:G99"/>
    <mergeCell ref="H99:I99"/>
    <mergeCell ref="J99:K99"/>
    <mergeCell ref="L99:M99"/>
    <mergeCell ref="N99:O99"/>
    <mergeCell ref="B98:C98"/>
    <mergeCell ref="D98:E98"/>
    <mergeCell ref="F98:G98"/>
    <mergeCell ref="H98:I98"/>
    <mergeCell ref="J98:K98"/>
    <mergeCell ref="L98:M98"/>
    <mergeCell ref="N95:O95"/>
    <mergeCell ref="B96:C96"/>
    <mergeCell ref="D96:E96"/>
    <mergeCell ref="F96:G96"/>
    <mergeCell ref="H96:I96"/>
    <mergeCell ref="J96:K96"/>
    <mergeCell ref="L96:M96"/>
    <mergeCell ref="N96:O96"/>
    <mergeCell ref="B95:C95"/>
    <mergeCell ref="D95:E95"/>
    <mergeCell ref="F95:G95"/>
    <mergeCell ref="H95:I95"/>
    <mergeCell ref="J95:K95"/>
    <mergeCell ref="L95:M95"/>
    <mergeCell ref="N92:O92"/>
    <mergeCell ref="B94:C94"/>
    <mergeCell ref="D94:E94"/>
    <mergeCell ref="F94:G94"/>
    <mergeCell ref="H94:I94"/>
    <mergeCell ref="J94:K94"/>
    <mergeCell ref="L94:M94"/>
    <mergeCell ref="N94:O94"/>
    <mergeCell ref="B92:C92"/>
    <mergeCell ref="D92:E92"/>
    <mergeCell ref="F92:G92"/>
    <mergeCell ref="H92:I92"/>
    <mergeCell ref="J92:K92"/>
    <mergeCell ref="L92:M92"/>
    <mergeCell ref="N90:O90"/>
    <mergeCell ref="B91:C91"/>
    <mergeCell ref="D91:E91"/>
    <mergeCell ref="F91:G91"/>
    <mergeCell ref="H91:I91"/>
    <mergeCell ref="J91:K91"/>
    <mergeCell ref="L91:M91"/>
    <mergeCell ref="N91:O91"/>
    <mergeCell ref="B90:C90"/>
    <mergeCell ref="D90:E90"/>
    <mergeCell ref="F90:G90"/>
    <mergeCell ref="H90:I90"/>
    <mergeCell ref="J90:K90"/>
    <mergeCell ref="L90:M90"/>
    <mergeCell ref="B85:C85"/>
    <mergeCell ref="D85:E85"/>
    <mergeCell ref="B86:O86"/>
    <mergeCell ref="B88:C88"/>
    <mergeCell ref="D88:E88"/>
    <mergeCell ref="F88:G88"/>
    <mergeCell ref="H88:I88"/>
    <mergeCell ref="J88:K88"/>
    <mergeCell ref="L88:M88"/>
    <mergeCell ref="N88:O88"/>
    <mergeCell ref="N81:O81"/>
    <mergeCell ref="B83:C83"/>
    <mergeCell ref="D83:E83"/>
    <mergeCell ref="L83:O83"/>
    <mergeCell ref="B84:C84"/>
    <mergeCell ref="D84:E84"/>
    <mergeCell ref="B81:C81"/>
    <mergeCell ref="D81:E81"/>
    <mergeCell ref="F81:G81"/>
    <mergeCell ref="H81:I81"/>
    <mergeCell ref="J81:K81"/>
    <mergeCell ref="L81:M81"/>
    <mergeCell ref="N79:O79"/>
    <mergeCell ref="B80:C80"/>
    <mergeCell ref="D80:E80"/>
    <mergeCell ref="F80:G80"/>
    <mergeCell ref="H80:I80"/>
    <mergeCell ref="J80:K80"/>
    <mergeCell ref="L80:M80"/>
    <mergeCell ref="N80:O80"/>
    <mergeCell ref="B79:C79"/>
    <mergeCell ref="D79:E79"/>
    <mergeCell ref="F79:G79"/>
    <mergeCell ref="H79:I79"/>
    <mergeCell ref="J79:K79"/>
    <mergeCell ref="L79:M79"/>
    <mergeCell ref="N76:O76"/>
    <mergeCell ref="B77:C77"/>
    <mergeCell ref="D77:E77"/>
    <mergeCell ref="F77:G77"/>
    <mergeCell ref="H77:I77"/>
    <mergeCell ref="J77:K77"/>
    <mergeCell ref="L77:M77"/>
    <mergeCell ref="N77:O77"/>
    <mergeCell ref="B76:C76"/>
    <mergeCell ref="D76:E76"/>
    <mergeCell ref="F76:G76"/>
    <mergeCell ref="H76:I76"/>
    <mergeCell ref="J76:K76"/>
    <mergeCell ref="L76:M76"/>
    <mergeCell ref="N73:O73"/>
    <mergeCell ref="B75:C75"/>
    <mergeCell ref="D75:E75"/>
    <mergeCell ref="F75:G75"/>
    <mergeCell ref="H75:I75"/>
    <mergeCell ref="J75:K75"/>
    <mergeCell ref="L75:M75"/>
    <mergeCell ref="N75:O75"/>
    <mergeCell ref="B73:C73"/>
    <mergeCell ref="D73:E73"/>
    <mergeCell ref="F73:G73"/>
    <mergeCell ref="H73:I73"/>
    <mergeCell ref="J73:K73"/>
    <mergeCell ref="L73:M73"/>
    <mergeCell ref="N71:O71"/>
    <mergeCell ref="B72:C72"/>
    <mergeCell ref="D72:E72"/>
    <mergeCell ref="F72:G72"/>
    <mergeCell ref="H72:I72"/>
    <mergeCell ref="J72:K72"/>
    <mergeCell ref="L72:M72"/>
    <mergeCell ref="N72:O72"/>
    <mergeCell ref="B71:C71"/>
    <mergeCell ref="D71:E71"/>
    <mergeCell ref="F71:G71"/>
    <mergeCell ref="H71:I71"/>
    <mergeCell ref="J71:K71"/>
    <mergeCell ref="L71:M71"/>
    <mergeCell ref="N68:O68"/>
    <mergeCell ref="B69:C69"/>
    <mergeCell ref="D69:E69"/>
    <mergeCell ref="F69:G69"/>
    <mergeCell ref="H69:I69"/>
    <mergeCell ref="J69:K69"/>
    <mergeCell ref="L69:M69"/>
    <mergeCell ref="N69:O69"/>
    <mergeCell ref="B68:C68"/>
    <mergeCell ref="D68:E68"/>
    <mergeCell ref="F68:G68"/>
    <mergeCell ref="H68:I68"/>
    <mergeCell ref="J68:K68"/>
    <mergeCell ref="L68:M68"/>
    <mergeCell ref="N65:O65"/>
    <mergeCell ref="B67:C67"/>
    <mergeCell ref="D67:E67"/>
    <mergeCell ref="F67:G67"/>
    <mergeCell ref="H67:I67"/>
    <mergeCell ref="J67:K67"/>
    <mergeCell ref="L67:M67"/>
    <mergeCell ref="N67:O67"/>
    <mergeCell ref="B65:C65"/>
    <mergeCell ref="D65:E65"/>
    <mergeCell ref="F65:G65"/>
    <mergeCell ref="H65:I65"/>
    <mergeCell ref="J65:K65"/>
    <mergeCell ref="L65:M65"/>
    <mergeCell ref="N63:O63"/>
    <mergeCell ref="B64:C64"/>
    <mergeCell ref="D64:E64"/>
    <mergeCell ref="F64:G64"/>
    <mergeCell ref="H64:I64"/>
    <mergeCell ref="J64:K64"/>
    <mergeCell ref="L64:M64"/>
    <mergeCell ref="N64:O64"/>
    <mergeCell ref="B63:C63"/>
    <mergeCell ref="D63:E63"/>
    <mergeCell ref="F63:G63"/>
    <mergeCell ref="H63:I63"/>
    <mergeCell ref="J63:K63"/>
    <mergeCell ref="L63:M63"/>
    <mergeCell ref="B58:C58"/>
    <mergeCell ref="D58:E58"/>
    <mergeCell ref="B59:O59"/>
    <mergeCell ref="B61:C61"/>
    <mergeCell ref="D61:E61"/>
    <mergeCell ref="F61:G61"/>
    <mergeCell ref="H61:I61"/>
    <mergeCell ref="J61:K61"/>
    <mergeCell ref="L61:M61"/>
    <mergeCell ref="N61:O61"/>
    <mergeCell ref="N54:O54"/>
    <mergeCell ref="B56:C56"/>
    <mergeCell ref="D56:E56"/>
    <mergeCell ref="L56:O56"/>
    <mergeCell ref="B57:C57"/>
    <mergeCell ref="D57:E57"/>
    <mergeCell ref="B54:C54"/>
    <mergeCell ref="D54:E54"/>
    <mergeCell ref="F54:G54"/>
    <mergeCell ref="H54:I54"/>
    <mergeCell ref="J54:K54"/>
    <mergeCell ref="L54:M54"/>
    <mergeCell ref="N52:O52"/>
    <mergeCell ref="B53:C53"/>
    <mergeCell ref="D53:E53"/>
    <mergeCell ref="F53:G53"/>
    <mergeCell ref="H53:I53"/>
    <mergeCell ref="J53:K53"/>
    <mergeCell ref="L53:M53"/>
    <mergeCell ref="N53:O53"/>
    <mergeCell ref="B52:C52"/>
    <mergeCell ref="D52:E52"/>
    <mergeCell ref="F52:G52"/>
    <mergeCell ref="H52:I52"/>
    <mergeCell ref="J52:K52"/>
    <mergeCell ref="L52:M52"/>
    <mergeCell ref="N49:O49"/>
    <mergeCell ref="B50:C50"/>
    <mergeCell ref="D50:E50"/>
    <mergeCell ref="F50:G50"/>
    <mergeCell ref="H50:I50"/>
    <mergeCell ref="J50:K50"/>
    <mergeCell ref="L50:M50"/>
    <mergeCell ref="N50:O50"/>
    <mergeCell ref="B49:C49"/>
    <mergeCell ref="D49:E49"/>
    <mergeCell ref="F49:G49"/>
    <mergeCell ref="H49:I49"/>
    <mergeCell ref="J49:K49"/>
    <mergeCell ref="L49:M49"/>
    <mergeCell ref="N46:O46"/>
    <mergeCell ref="B48:C48"/>
    <mergeCell ref="D48:E48"/>
    <mergeCell ref="F48:G48"/>
    <mergeCell ref="H48:I48"/>
    <mergeCell ref="J48:K48"/>
    <mergeCell ref="L48:M48"/>
    <mergeCell ref="N48:O48"/>
    <mergeCell ref="B46:C46"/>
    <mergeCell ref="D46:E46"/>
    <mergeCell ref="F46:G46"/>
    <mergeCell ref="H46:I46"/>
    <mergeCell ref="J46:K46"/>
    <mergeCell ref="L46:M46"/>
    <mergeCell ref="N44:O44"/>
    <mergeCell ref="B45:C45"/>
    <mergeCell ref="D45:E45"/>
    <mergeCell ref="F45:G45"/>
    <mergeCell ref="H45:I45"/>
    <mergeCell ref="J45:K45"/>
    <mergeCell ref="L45:M45"/>
    <mergeCell ref="N45:O45"/>
    <mergeCell ref="B44:C44"/>
    <mergeCell ref="D44:E44"/>
    <mergeCell ref="F44:G44"/>
    <mergeCell ref="H44:I44"/>
    <mergeCell ref="J44:K44"/>
    <mergeCell ref="L44:M44"/>
    <mergeCell ref="N41:O41"/>
    <mergeCell ref="B42:C42"/>
    <mergeCell ref="D42:E42"/>
    <mergeCell ref="F42:G42"/>
    <mergeCell ref="H42:I42"/>
    <mergeCell ref="J42:K42"/>
    <mergeCell ref="L42:M42"/>
    <mergeCell ref="N42:O42"/>
    <mergeCell ref="B41:C41"/>
    <mergeCell ref="D41:E41"/>
    <mergeCell ref="F41:G41"/>
    <mergeCell ref="H41:I41"/>
    <mergeCell ref="J41:K41"/>
    <mergeCell ref="L41:M41"/>
    <mergeCell ref="N38:O38"/>
    <mergeCell ref="B40:C40"/>
    <mergeCell ref="D40:E40"/>
    <mergeCell ref="F40:G40"/>
    <mergeCell ref="H40:I40"/>
    <mergeCell ref="J40:K40"/>
    <mergeCell ref="L40:M40"/>
    <mergeCell ref="N40:O40"/>
    <mergeCell ref="B38:C38"/>
    <mergeCell ref="D38:E38"/>
    <mergeCell ref="F38:G38"/>
    <mergeCell ref="H38:I38"/>
    <mergeCell ref="J38:K38"/>
    <mergeCell ref="L38:M38"/>
    <mergeCell ref="N36:O36"/>
    <mergeCell ref="B37:C37"/>
    <mergeCell ref="D37:E37"/>
    <mergeCell ref="F37:G37"/>
    <mergeCell ref="H37:I37"/>
    <mergeCell ref="J37:K37"/>
    <mergeCell ref="L37:M37"/>
    <mergeCell ref="N37:O37"/>
    <mergeCell ref="B36:C36"/>
    <mergeCell ref="D36:E36"/>
    <mergeCell ref="F36:G36"/>
    <mergeCell ref="H36:I36"/>
    <mergeCell ref="J36:K36"/>
    <mergeCell ref="L36:M36"/>
    <mergeCell ref="B31:C31"/>
    <mergeCell ref="D31:E31"/>
    <mergeCell ref="B32:O32"/>
    <mergeCell ref="B34:C34"/>
    <mergeCell ref="D34:E34"/>
    <mergeCell ref="F34:G34"/>
    <mergeCell ref="H34:I34"/>
    <mergeCell ref="J34:K34"/>
    <mergeCell ref="L34:M34"/>
    <mergeCell ref="N34:O34"/>
    <mergeCell ref="N27:O27"/>
    <mergeCell ref="B29:C29"/>
    <mergeCell ref="D29:E29"/>
    <mergeCell ref="L29:O29"/>
    <mergeCell ref="B30:C30"/>
    <mergeCell ref="D30:E30"/>
    <mergeCell ref="B27:C27"/>
    <mergeCell ref="D27:E27"/>
    <mergeCell ref="F27:G27"/>
    <mergeCell ref="H27:I27"/>
    <mergeCell ref="J27:K27"/>
    <mergeCell ref="L27:M27"/>
    <mergeCell ref="N25:O25"/>
    <mergeCell ref="B26:C26"/>
    <mergeCell ref="D26:E26"/>
    <mergeCell ref="F26:G26"/>
    <mergeCell ref="H26:I26"/>
    <mergeCell ref="J26:K26"/>
    <mergeCell ref="L26:M26"/>
    <mergeCell ref="N26:O26"/>
    <mergeCell ref="B25:C25"/>
    <mergeCell ref="D25:E25"/>
    <mergeCell ref="F25:G25"/>
    <mergeCell ref="H25:I25"/>
    <mergeCell ref="J25:K25"/>
    <mergeCell ref="L25:M25"/>
    <mergeCell ref="N22:O22"/>
    <mergeCell ref="B23:C23"/>
    <mergeCell ref="D23:E23"/>
    <mergeCell ref="F23:G23"/>
    <mergeCell ref="H23:I23"/>
    <mergeCell ref="J23:K23"/>
    <mergeCell ref="L23:M23"/>
    <mergeCell ref="N23:O23"/>
    <mergeCell ref="B22:C22"/>
    <mergeCell ref="D22:E22"/>
    <mergeCell ref="F22:G22"/>
    <mergeCell ref="H22:I22"/>
    <mergeCell ref="J22:K22"/>
    <mergeCell ref="L22:M22"/>
    <mergeCell ref="N19:O19"/>
    <mergeCell ref="B21:C21"/>
    <mergeCell ref="D21:E21"/>
    <mergeCell ref="F21:G21"/>
    <mergeCell ref="H21:I21"/>
    <mergeCell ref="J21:K21"/>
    <mergeCell ref="L21:M21"/>
    <mergeCell ref="N21:O21"/>
    <mergeCell ref="B19:C19"/>
    <mergeCell ref="D19:E19"/>
    <mergeCell ref="F19:G19"/>
    <mergeCell ref="H19:I19"/>
    <mergeCell ref="J19:K19"/>
    <mergeCell ref="L19:M19"/>
    <mergeCell ref="F9:G9"/>
    <mergeCell ref="H9:I9"/>
    <mergeCell ref="J9:K9"/>
    <mergeCell ref="L9:M9"/>
    <mergeCell ref="N17:O17"/>
    <mergeCell ref="B18:C18"/>
    <mergeCell ref="D18:E18"/>
    <mergeCell ref="F18:G18"/>
    <mergeCell ref="H18:I18"/>
    <mergeCell ref="J18:K18"/>
    <mergeCell ref="L18:M18"/>
    <mergeCell ref="N18:O18"/>
    <mergeCell ref="B17:C17"/>
    <mergeCell ref="D17:E17"/>
    <mergeCell ref="F17:G17"/>
    <mergeCell ref="H17:I17"/>
    <mergeCell ref="J17:K17"/>
    <mergeCell ref="L17:M17"/>
    <mergeCell ref="N14:O14"/>
    <mergeCell ref="B15:C15"/>
    <mergeCell ref="D15:E15"/>
    <mergeCell ref="F15:G15"/>
    <mergeCell ref="H15:I15"/>
    <mergeCell ref="J15:K15"/>
    <mergeCell ref="L15:M15"/>
    <mergeCell ref="N15:O15"/>
    <mergeCell ref="B14:C14"/>
    <mergeCell ref="D14:E14"/>
    <mergeCell ref="F14:G14"/>
    <mergeCell ref="H14:I14"/>
    <mergeCell ref="J14:K14"/>
    <mergeCell ref="L14:M14"/>
    <mergeCell ref="B5:O5"/>
    <mergeCell ref="B7:C7"/>
    <mergeCell ref="D7:E7"/>
    <mergeCell ref="F7:G7"/>
    <mergeCell ref="H7:I7"/>
    <mergeCell ref="J7:K7"/>
    <mergeCell ref="L7:M7"/>
    <mergeCell ref="N7:O7"/>
    <mergeCell ref="N11:O11"/>
    <mergeCell ref="B13:C13"/>
    <mergeCell ref="D13:E13"/>
    <mergeCell ref="F13:G13"/>
    <mergeCell ref="H13:I13"/>
    <mergeCell ref="J13:K13"/>
    <mergeCell ref="L13:M13"/>
    <mergeCell ref="N13:O13"/>
    <mergeCell ref="B11:C11"/>
    <mergeCell ref="D11:E11"/>
    <mergeCell ref="F11:G11"/>
    <mergeCell ref="H11:I11"/>
    <mergeCell ref="J11:K11"/>
    <mergeCell ref="L11:M11"/>
    <mergeCell ref="N9:O9"/>
    <mergeCell ref="B10:C10"/>
    <mergeCell ref="D10:E10"/>
    <mergeCell ref="F10:G10"/>
    <mergeCell ref="H10:I10"/>
    <mergeCell ref="J10:K10"/>
    <mergeCell ref="L10:M10"/>
    <mergeCell ref="N10:O10"/>
    <mergeCell ref="B9:C9"/>
    <mergeCell ref="D9:E9"/>
  </mergeCells>
  <conditionalFormatting sqref="C8 E8 G8 I8 K8 M8 O8 C12 E12 G12 I12 K12 M12 O12 C16 E16 G16 I16 K16 M16 O16 C20 E20 G20 I20 K20 M20 O20 C24 E24 G24 I24 K24 M24 O24 C28 E28">
    <cfRule type="expression" dxfId="75" priority="76">
      <formula>B8=""</formula>
    </cfRule>
  </conditionalFormatting>
  <conditionalFormatting sqref="B9:O9 B13:O13 B17:O17 B21:O21 B25:O25 B29:E29">
    <cfRule type="expression" dxfId="74" priority="75">
      <formula>B8=""</formula>
    </cfRule>
  </conditionalFormatting>
  <conditionalFormatting sqref="B10:O10 B14:O14 B18:O18 B22:O22 B26:O26">
    <cfRule type="expression" dxfId="73" priority="74">
      <formula>B8=""</formula>
    </cfRule>
  </conditionalFormatting>
  <conditionalFormatting sqref="B11:O11 B15:O15 B19:O19 B23:O23 B27:O27">
    <cfRule type="expression" dxfId="72" priority="73">
      <formula>B8=""</formula>
    </cfRule>
  </conditionalFormatting>
  <conditionalFormatting sqref="B30:E30">
    <cfRule type="expression" dxfId="71" priority="72">
      <formula>B28=""</formula>
    </cfRule>
  </conditionalFormatting>
  <conditionalFormatting sqref="B31:E31">
    <cfRule type="expression" dxfId="70" priority="71">
      <formula>B28=""</formula>
    </cfRule>
  </conditionalFormatting>
  <conditionalFormatting sqref="B8 D8 F8 H8 J8 L8 N8 B12 D12 F12 H12 J12 L12 N12 B16 D16 F16 H16 J16 L16 N16 B20 D20 F20 H20 J20 L20 N20 B24 D24 F24 H24 J24 L24 N24 B28 D28">
    <cfRule type="expression" dxfId="69" priority="77">
      <formula>B8=""</formula>
    </cfRule>
  </conditionalFormatting>
  <conditionalFormatting sqref="C35 E35 G35 I35 K35 M35 O35 C39 E39 G39 I39 K39 M39 O39 C43 E43 G43 I43 K43 M43 O43 C47 E47 G47 I47 K47 M47 O47 C51 E51 G51 I51 K51 M51 O51 C55 E55">
    <cfRule type="expression" dxfId="68" priority="68">
      <formula>B35=""</formula>
    </cfRule>
  </conditionalFormatting>
  <conditionalFormatting sqref="B36:O36 B40:O40 B44:O44 B48:O48 B52:O52 B56:E56">
    <cfRule type="expression" dxfId="67" priority="67">
      <formula>B35=""</formula>
    </cfRule>
  </conditionalFormatting>
  <conditionalFormatting sqref="B37:O37 B41:O41 B45:O45 B49:O49 B53:O53">
    <cfRule type="expression" dxfId="66" priority="66">
      <formula>B35=""</formula>
    </cfRule>
  </conditionalFormatting>
  <conditionalFormatting sqref="B38:O38 B42:O42 B46:O46 B50:O50 B54:O54">
    <cfRule type="expression" dxfId="65" priority="65">
      <formula>B35=""</formula>
    </cfRule>
  </conditionalFormatting>
  <conditionalFormatting sqref="B57:E57">
    <cfRule type="expression" dxfId="64" priority="64">
      <formula>B55=""</formula>
    </cfRule>
  </conditionalFormatting>
  <conditionalFormatting sqref="B58:E58">
    <cfRule type="expression" dxfId="63" priority="63">
      <formula>B55=""</formula>
    </cfRule>
  </conditionalFormatting>
  <conditionalFormatting sqref="B35 D35 F35 H35 J35 L35 N35 B39 D39 F39 H39 J39 L39 N39 B43 D43 F43 H43 J43 L43 N43 B47 D47 F47 H47 J47 L47 N47 B51 D51 F51 H51 J51 L51 N51 B55 D55">
    <cfRule type="expression" dxfId="62" priority="69">
      <formula>B35=""</formula>
    </cfRule>
  </conditionalFormatting>
  <conditionalFormatting sqref="C62 E62 G62 I62 K62 M62 O62 C66 E66 G66 I66 K66 M66 O66 C70 E70 G70 I70 K70 M70 O70 C74 E74 G74 I74 K74 M74 O74 C78 E78 G78 I78 K78 M78 O78 C82 E82">
    <cfRule type="expression" dxfId="61" priority="61">
      <formula>B62=""</formula>
    </cfRule>
  </conditionalFormatting>
  <conditionalFormatting sqref="B63:O63 B67:O67 B71:O71 B75:O75 B79:O79 B83:E83">
    <cfRule type="expression" dxfId="60" priority="60">
      <formula>B62=""</formula>
    </cfRule>
  </conditionalFormatting>
  <conditionalFormatting sqref="B64:O64 B68:O68 B72:O72 B76:O76 B80:O80">
    <cfRule type="expression" dxfId="59" priority="59">
      <formula>B62=""</formula>
    </cfRule>
  </conditionalFormatting>
  <conditionalFormatting sqref="B65:O65 B69:O69 B73:O73 B77:O77 B81:O81">
    <cfRule type="expression" dxfId="58" priority="58">
      <formula>B62=""</formula>
    </cfRule>
  </conditionalFormatting>
  <conditionalFormatting sqref="B84:E84">
    <cfRule type="expression" dxfId="57" priority="57">
      <formula>B82=""</formula>
    </cfRule>
  </conditionalFormatting>
  <conditionalFormatting sqref="B62 D62 F62 H62 J62 L62 N62 B66 D66 F66 H66 J66 L66 N66 B70 D70 F70 H70 J70 L70 N70 B74 D74 F74 H74 J74 L74 N74 B78 D78 F78 H78 J78 L78 N78 B82 D82">
    <cfRule type="expression" dxfId="56" priority="62">
      <formula>B62=""</formula>
    </cfRule>
  </conditionalFormatting>
  <conditionalFormatting sqref="C89 E89 G89 I89 K89 M89 O89 C93 E93 G93 I93 K93 M93 O93 C97 E97 G97 I97 K97 M97 O97 C101 E101 G101 I101 K101 M101 O101 C105 E105 G105 I105 K105 M105 O105 C109 E109">
    <cfRule type="expression" dxfId="55" priority="55">
      <formula>B89=""</formula>
    </cfRule>
  </conditionalFormatting>
  <conditionalFormatting sqref="B90:O90 B94:O94 B98:O98 B102:O102 B106:O106 B110:E110">
    <cfRule type="expression" dxfId="54" priority="54">
      <formula>B89=""</formula>
    </cfRule>
  </conditionalFormatting>
  <conditionalFormatting sqref="B91:O91 B95:O95 B99:O99 B103:O103 B107:O107">
    <cfRule type="expression" dxfId="53" priority="53">
      <formula>B89=""</formula>
    </cfRule>
  </conditionalFormatting>
  <conditionalFormatting sqref="B92:O92 B96:O96 B100:O100 B104:O104 B108:O108">
    <cfRule type="expression" dxfId="52" priority="52">
      <formula>B89=""</formula>
    </cfRule>
  </conditionalFormatting>
  <conditionalFormatting sqref="B111:E111">
    <cfRule type="expression" dxfId="51" priority="51">
      <formula>B109=""</formula>
    </cfRule>
  </conditionalFormatting>
  <conditionalFormatting sqref="B89 D89 F89 H89 J89 L89 N89 B93 D93 F93 H93 J93 L93 N93 B97 D97 F97 H97 J97 L97 N97 B101 D101 F101 H101 J101 L101 N101 B105 D105 F105 H105 J105 L105 N105 B109 D109">
    <cfRule type="expression" dxfId="50" priority="56">
      <formula>B89=""</formula>
    </cfRule>
  </conditionalFormatting>
  <conditionalFormatting sqref="C116 E116 G116 I116 K116 M116 O116 C120 E120 G120 I120 K120 M120 O120 C124 E124 G124 I124 K124 M124 O124 C128 E128 G128 I128 K128 M128 O128 C132 E132 G132 I132 K132 M132 O132 C136 E136">
    <cfRule type="expression" dxfId="49" priority="49">
      <formula>B116=""</formula>
    </cfRule>
  </conditionalFormatting>
  <conditionalFormatting sqref="B117:O117 B121:O121 B125:O125 B129:O129 B133:O133 B137:E137">
    <cfRule type="expression" dxfId="48" priority="48">
      <formula>B116=""</formula>
    </cfRule>
  </conditionalFormatting>
  <conditionalFormatting sqref="B118:O118 B122:O122 B126:O126 B130:O130 B134:O134">
    <cfRule type="expression" dxfId="47" priority="47">
      <formula>B116=""</formula>
    </cfRule>
  </conditionalFormatting>
  <conditionalFormatting sqref="B119:O119 B123:O123 B127:O127 B131:O131 B135:O135">
    <cfRule type="expression" dxfId="46" priority="46">
      <formula>B116=""</formula>
    </cfRule>
  </conditionalFormatting>
  <conditionalFormatting sqref="B138:E138">
    <cfRule type="expression" dxfId="45" priority="45">
      <formula>B136=""</formula>
    </cfRule>
  </conditionalFormatting>
  <conditionalFormatting sqref="B116 D116 F116 H116 J116 L116 N116 B120 D120 F120 H120 J120 L120 N120 B124 D124 F124 H124 J124 L124 N124 B128 D128 F128 H128 J128 L128 N128 B132 D132 F132 H132 J132 L132 N132 B136 D136">
    <cfRule type="expression" dxfId="44" priority="50">
      <formula>B116=""</formula>
    </cfRule>
  </conditionalFormatting>
  <conditionalFormatting sqref="C143 E143 G143 I143 K143 M143 O143 C147 E147 G147 I147 K147 M147 O147 C151 E151 G151 I151 K151 M151 O151 C155 E155 G155 I155 K155 M155 O155 C159 E159 G159 I159 K159 M159 O159 C163 E163">
    <cfRule type="expression" dxfId="43" priority="43">
      <formula>B143=""</formula>
    </cfRule>
  </conditionalFormatting>
  <conditionalFormatting sqref="B144:O144 B148:O148 B152:O152 B156:O156 B160:O160 B164:E164">
    <cfRule type="expression" dxfId="42" priority="42">
      <formula>B143=""</formula>
    </cfRule>
  </conditionalFormatting>
  <conditionalFormatting sqref="B145:O145 B149:O149 B153:O153 B157:O157 B161:O161">
    <cfRule type="expression" dxfId="41" priority="41">
      <formula>B143=""</formula>
    </cfRule>
  </conditionalFormatting>
  <conditionalFormatting sqref="B146:O146 B150:O150 B154:O154 B158:O158 B162:O162">
    <cfRule type="expression" dxfId="40" priority="40">
      <formula>B143=""</formula>
    </cfRule>
  </conditionalFormatting>
  <conditionalFormatting sqref="B165:E165">
    <cfRule type="expression" dxfId="39" priority="39">
      <formula>B163=""</formula>
    </cfRule>
  </conditionalFormatting>
  <conditionalFormatting sqref="B143 D143 F143 H143 J143 L143 N143 B147 D147 F147 H147 J147 L147 N147 B151 D151 F151 H151 J151 L151 N151 B155 D155 F155 H155 J155 L155 N155 B159 D159 F159 H159 J159 L159 N159 B163 D163">
    <cfRule type="expression" dxfId="38" priority="44">
      <formula>B143=""</formula>
    </cfRule>
  </conditionalFormatting>
  <conditionalFormatting sqref="C170 E170 G170 I170 K170 M170 O170 C174 E174 G174 I174 K174 M174 O174 C178 E178 G178 I178 K178 M178 O178 C182 E182 G182 I182 K182 M182 O182 C186 E186 G186 I186 K186 M186 O186 C190 E190">
    <cfRule type="expression" dxfId="37" priority="37">
      <formula>B170=""</formula>
    </cfRule>
  </conditionalFormatting>
  <conditionalFormatting sqref="B171:O171 B175:O175 B179:O179 B183:O183 B187:O187 B191:E191">
    <cfRule type="expression" dxfId="36" priority="36">
      <formula>B170=""</formula>
    </cfRule>
  </conditionalFormatting>
  <conditionalFormatting sqref="B172:O172 B176:O176 B180:O180 B184:O184 B188:O188">
    <cfRule type="expression" dxfId="35" priority="35">
      <formula>B170=""</formula>
    </cfRule>
  </conditionalFormatting>
  <conditionalFormatting sqref="B173:O173 B177:O177 B181:O181 B185:O185 B189:O189">
    <cfRule type="expression" dxfId="34" priority="34">
      <formula>B170=""</formula>
    </cfRule>
  </conditionalFormatting>
  <conditionalFormatting sqref="B192:E192">
    <cfRule type="expression" dxfId="33" priority="33">
      <formula>B190=""</formula>
    </cfRule>
  </conditionalFormatting>
  <conditionalFormatting sqref="B170 D170 F170 H170 J170 L170 N170 B174 D174 F174 H174 J174 L174 N174 B178 D178 F178 H178 J178 L178 N178 B182 D182 F182 H182 J182 L182 N182 B186 D186 F186 H186 J186 L186 N186 B190 D190">
    <cfRule type="expression" dxfId="32" priority="38">
      <formula>B170=""</formula>
    </cfRule>
  </conditionalFormatting>
  <conditionalFormatting sqref="C197 E197 G197 I197 K197 M197 O197 C201 E201 G201 I201 K201 M201 O201 C205 E205 G205 I205 K205 M205 O205 C209 E209 G209 I209 K209 M209 O209 C213 E213 G213 I213 K213 M213 O213 C217 E217">
    <cfRule type="expression" dxfId="31" priority="31">
      <formula>B197=""</formula>
    </cfRule>
  </conditionalFormatting>
  <conditionalFormatting sqref="B198:O198 B202:O202 B206:O206 B210:O210 B214:O214 B218:E218">
    <cfRule type="expression" dxfId="30" priority="30">
      <formula>B197=""</formula>
    </cfRule>
  </conditionalFormatting>
  <conditionalFormatting sqref="B199:O199 B203:O203 B207:O207 B211:O211 B215:O215">
    <cfRule type="expression" dxfId="29" priority="29">
      <formula>B197=""</formula>
    </cfRule>
  </conditionalFormatting>
  <conditionalFormatting sqref="B200:O200 B204:O204 B208:O208 B212:O212 B216:O216">
    <cfRule type="expression" dxfId="28" priority="28">
      <formula>B197=""</formula>
    </cfRule>
  </conditionalFormatting>
  <conditionalFormatting sqref="B219:E219">
    <cfRule type="expression" dxfId="27" priority="27">
      <formula>B217=""</formula>
    </cfRule>
  </conditionalFormatting>
  <conditionalFormatting sqref="B197 D197 F197 H197 J197 L197 N197 B201 D201 F201 H201 J201 L201 N201 B205 D205 F205 H205 J205 L205 N205 B209 D209 F209 H209 J209 L209 N209 B213 D213 F213 H213 J213 L213 N213 B217 D217">
    <cfRule type="expression" dxfId="26" priority="32">
      <formula>B197=""</formula>
    </cfRule>
  </conditionalFormatting>
  <conditionalFormatting sqref="C224 E224 G224 I224 K224 M224 O224 C228 E228 G228 I228 K228 M228 O228 C232 E232 G232 I232 K232 M232 O232 C236 E236 G236 I236 K236 M236 O236 C240 E240 G240 I240 K240 M240 O240 C244 E244">
    <cfRule type="expression" dxfId="25" priority="25">
      <formula>B224=""</formula>
    </cfRule>
  </conditionalFormatting>
  <conditionalFormatting sqref="B225:O225 B229:O229 B233:O233 B237:O237 B241:O241 B245:E245">
    <cfRule type="expression" dxfId="24" priority="24">
      <formula>B224=""</formula>
    </cfRule>
  </conditionalFormatting>
  <conditionalFormatting sqref="B226:O226 B230:O230 B234:O234 B238:O238 B242:O242">
    <cfRule type="expression" dxfId="23" priority="23">
      <formula>B224=""</formula>
    </cfRule>
  </conditionalFormatting>
  <conditionalFormatting sqref="B227:O227 B231:O231 B235:O235 B239:O239 B243:O243">
    <cfRule type="expression" dxfId="22" priority="22">
      <formula>B224=""</formula>
    </cfRule>
  </conditionalFormatting>
  <conditionalFormatting sqref="B246:E246">
    <cfRule type="expression" dxfId="21" priority="21">
      <formula>B244=""</formula>
    </cfRule>
  </conditionalFormatting>
  <conditionalFormatting sqref="B224 D224 F224 H224 J224 L224 N224 B228 D228 F228 H228 J228 L228 N228 B232 D232 F232 H232 J232 L232 N232 B236 D236 F236 H236 J236 L236 N236 B240 D240 F240 H240 J240 L240 N240 B244 D244">
    <cfRule type="expression" dxfId="20" priority="26">
      <formula>B224=""</formula>
    </cfRule>
  </conditionalFormatting>
  <conditionalFormatting sqref="C253 E253 G253 I253 K253 M253 O253 C257 E257 G257 I257 K257 M257 O257 C261 E261 G261 I261 K261 M261 O261 C265 E265 G265 I265 K265 M265 O265 C269 E269 G269 I269 K269 M269 O269 C273 E273">
    <cfRule type="expression" dxfId="19" priority="19">
      <formula>B253=""</formula>
    </cfRule>
  </conditionalFormatting>
  <conditionalFormatting sqref="B254:O254 B258:O258 B262:O262 B266:O266 B270:O270 B274:E274">
    <cfRule type="expression" dxfId="18" priority="18">
      <formula>B253=""</formula>
    </cfRule>
  </conditionalFormatting>
  <conditionalFormatting sqref="B255:O255 B259:O259 B263:O263 B267:O267 B271:O271">
    <cfRule type="expression" dxfId="17" priority="17">
      <formula>B253=""</formula>
    </cfRule>
  </conditionalFormatting>
  <conditionalFormatting sqref="B256:O256 B260:O260 B264:O264 B268:O268 B272:O272">
    <cfRule type="expression" dxfId="16" priority="16">
      <formula>B253=""</formula>
    </cfRule>
  </conditionalFormatting>
  <conditionalFormatting sqref="B275:E275">
    <cfRule type="expression" dxfId="15" priority="15">
      <formula>B273=""</formula>
    </cfRule>
  </conditionalFormatting>
  <conditionalFormatting sqref="B253 D253 F253 H253 J253 L253 N253 B257 D257 F257 H257 J257 L257 N257 B261 D261 F261 H261 J261 L261 N261 B265 D265 F265 H265 J265 L265 N265 B269 D269 F269 H269 J269 L269 N269 B273 D273">
    <cfRule type="expression" dxfId="14" priority="20">
      <formula>B253=""</formula>
    </cfRule>
  </conditionalFormatting>
  <conditionalFormatting sqref="C280 E280 G280 I280 K280 M280 O280 C284 E284 G284 I284 K284 M284 O284 C288 E288 G288 I288 K288 M288 O288 C292 E292 G292 I292 K292 M292 O292 C296 E296 G296 I296 K296 M296 O296 C300 E300">
    <cfRule type="expression" dxfId="13" priority="13">
      <formula>B280=""</formula>
    </cfRule>
  </conditionalFormatting>
  <conditionalFormatting sqref="B281:O281 B285:O285 B289:O289 B293:O293 B297:O297 B301:E301">
    <cfRule type="expression" dxfId="12" priority="12">
      <formula>B280=""</formula>
    </cfRule>
  </conditionalFormatting>
  <conditionalFormatting sqref="B282:O282 B286:O286 B290:O290 B294:O294 B298:O298">
    <cfRule type="expression" dxfId="11" priority="11">
      <formula>B280=""</formula>
    </cfRule>
  </conditionalFormatting>
  <conditionalFormatting sqref="B283:O283 B287:O287 B291:O291 B295:O295 B299:O299">
    <cfRule type="expression" dxfId="10" priority="10">
      <formula>B280=""</formula>
    </cfRule>
  </conditionalFormatting>
  <conditionalFormatting sqref="B302:E302">
    <cfRule type="expression" dxfId="9" priority="9">
      <formula>B300=""</formula>
    </cfRule>
  </conditionalFormatting>
  <conditionalFormatting sqref="B280 D280 F280 H280 J280 L280 N280 B284 D284 F284 H284 J284 L284 N284 B288 D288 F288 H288 J288 L288 N288 B292 D292 F292 H292 J292 L292 N292 B296 D296 F296 H296 J296 L296 N296 B300 D300">
    <cfRule type="expression" dxfId="8" priority="14">
      <formula>B280=""</formula>
    </cfRule>
  </conditionalFormatting>
  <conditionalFormatting sqref="C307 E307 G307 I307 K307 M307 O307 C311 E311 G311 I311 K311 M311 O311 C315 E315 G315 I315 K315 M315 O315 C319 E319 G319 I319 K319 M319 O319 C323 E323 G323 I323 K323 M323 O323 C327 E327">
    <cfRule type="expression" dxfId="7" priority="6">
      <formula>B307=""</formula>
    </cfRule>
  </conditionalFormatting>
  <conditionalFormatting sqref="B308:O308 B312:O312 B316:O316 B320:O320 B324:O324 B328:E328">
    <cfRule type="expression" dxfId="6" priority="5">
      <formula>B307=""</formula>
    </cfRule>
  </conditionalFormatting>
  <conditionalFormatting sqref="B309:O309 B313:O313 B317:O317 B321:O321 B325:O325">
    <cfRule type="expression" dxfId="5" priority="4">
      <formula>B307=""</formula>
    </cfRule>
  </conditionalFormatting>
  <conditionalFormatting sqref="B310:O310 B314:O314 B318:O318 B322:O322 B326:O326">
    <cfRule type="expression" dxfId="4" priority="3">
      <formula>B307=""</formula>
    </cfRule>
  </conditionalFormatting>
  <conditionalFormatting sqref="B329:E329">
    <cfRule type="expression" dxfId="3" priority="2">
      <formula>B327=""</formula>
    </cfRule>
  </conditionalFormatting>
  <conditionalFormatting sqref="B307 D307 F307 H307 J307 L307 N307 B311 D311 F311 H311 J311 L311 N311 B315 D315 F315 H315 J315 L315 N315 B319 D319 F319 H319 J319 L319 N319 B323 D323 F323 H323 J323 L323 N323 B327 D327">
    <cfRule type="expression" dxfId="2" priority="7">
      <formula>B307=""</formula>
    </cfRule>
  </conditionalFormatting>
  <conditionalFormatting sqref="B85:E85 B112:E112 B139:E139 B166:E166 B193:E193 B220:E220 B247:E247 B276:E276 B303:E303">
    <cfRule type="expression" dxfId="1" priority="70">
      <formula>#REF!=""</formula>
    </cfRule>
  </conditionalFormatting>
  <conditionalFormatting sqref="B330:E330">
    <cfRule type="expression" dxfId="0" priority="8">
      <formula>#REF!=""</formula>
    </cfRule>
  </conditionalFormatting>
  <printOptions horizontalCentered="1"/>
  <pageMargins left="0.35" right="0.35" top="0.25" bottom="0.4" header="0.25" footer="0.25"/>
  <pageSetup scale="5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1EC9C-3B0D-4A19-874D-CAE7D605961C}">
  <sheetPr>
    <tabColor rgb="FF0070C0"/>
  </sheetPr>
  <dimension ref="A1:R84"/>
  <sheetViews>
    <sheetView zoomScaleNormal="100" workbookViewId="0">
      <selection activeCell="A7" sqref="A7"/>
    </sheetView>
  </sheetViews>
  <sheetFormatPr defaultRowHeight="14.25" x14ac:dyDescent="0.2"/>
  <cols>
    <col min="1" max="1" width="33.25" customWidth="1"/>
    <col min="3" max="3" width="3.5" customWidth="1"/>
    <col min="4" max="4" width="9" customWidth="1"/>
    <col min="5" max="6" width="9" hidden="1" customWidth="1"/>
    <col min="8" max="8" width="13.125" customWidth="1"/>
    <col min="9" max="9" width="9" customWidth="1"/>
    <col min="10" max="10" width="9" hidden="1" customWidth="1"/>
    <col min="11" max="11" width="0.625" customWidth="1"/>
    <col min="13" max="13" width="18" customWidth="1"/>
    <col min="14" max="14" width="26.25" customWidth="1"/>
  </cols>
  <sheetData>
    <row r="1" spans="1:18" ht="18" x14ac:dyDescent="0.25">
      <c r="A1" s="169" t="s">
        <v>199</v>
      </c>
    </row>
    <row r="2" spans="1:18" ht="15" thickBot="1" x14ac:dyDescent="0.25"/>
    <row r="3" spans="1:18" ht="15" customHeight="1" x14ac:dyDescent="0.3">
      <c r="A3" s="38" t="s">
        <v>34</v>
      </c>
      <c r="B3" s="249">
        <f>'App Info &amp; Participants'!B2</f>
        <v>0</v>
      </c>
      <c r="C3" s="250"/>
      <c r="D3" s="250"/>
      <c r="E3" s="250"/>
      <c r="F3" s="251"/>
      <c r="G3" s="498" t="str">
        <f>'App Info &amp; Participants'!H4</f>
        <v xml:space="preserve"> Due to Sponsor:</v>
      </c>
      <c r="H3" s="499">
        <f>'App Info &amp; Participants'!I3</f>
        <v>0</v>
      </c>
      <c r="I3" s="170">
        <f>SubmissionDeadline</f>
        <v>43501</v>
      </c>
      <c r="J3" s="247"/>
      <c r="K3" s="248"/>
      <c r="M3" s="190"/>
      <c r="N3" s="196"/>
      <c r="O3" s="196"/>
      <c r="P3" s="196"/>
      <c r="Q3" s="196"/>
      <c r="R3" s="196"/>
    </row>
    <row r="4" spans="1:18" ht="15" customHeight="1" x14ac:dyDescent="0.3">
      <c r="A4" s="40" t="s">
        <v>35</v>
      </c>
      <c r="B4" s="255">
        <f>'App Info &amp; Participants'!B3</f>
        <v>0</v>
      </c>
      <c r="C4" s="256"/>
      <c r="D4" s="15"/>
      <c r="E4" s="5"/>
      <c r="F4" s="12"/>
      <c r="G4" s="102" t="str">
        <f>'App Info &amp; Participants'!H5</f>
        <v xml:space="preserve"> Receipt Deadline:</v>
      </c>
      <c r="H4" s="13"/>
      <c r="I4" s="171">
        <f>PrimeDeadline</f>
        <v>43501</v>
      </c>
      <c r="J4" s="2"/>
      <c r="K4" s="99"/>
      <c r="M4" s="492" t="s">
        <v>205</v>
      </c>
      <c r="N4" s="493"/>
      <c r="O4" s="493"/>
      <c r="P4" s="493"/>
      <c r="Q4" s="493"/>
      <c r="R4" s="494"/>
    </row>
    <row r="5" spans="1:18" ht="15" customHeight="1" x14ac:dyDescent="0.3">
      <c r="A5" s="40" t="s">
        <v>36</v>
      </c>
      <c r="B5" s="255" t="str">
        <f>'App Info &amp; Participants'!B4</f>
        <v>Last, first degree</v>
      </c>
      <c r="C5" s="256"/>
      <c r="D5" s="256"/>
      <c r="E5" s="256"/>
      <c r="F5" s="256"/>
      <c r="G5" s="102" t="s">
        <v>200</v>
      </c>
      <c r="H5" s="103"/>
      <c r="I5" s="172">
        <f>WORKDAY(I3,-10)</f>
        <v>43487</v>
      </c>
      <c r="J5" s="283">
        <v>43501</v>
      </c>
      <c r="K5" s="284"/>
      <c r="M5" s="500" t="s">
        <v>207</v>
      </c>
      <c r="N5" s="501"/>
      <c r="O5" s="501"/>
      <c r="P5" s="501"/>
      <c r="Q5" s="501"/>
      <c r="R5" s="502"/>
    </row>
    <row r="6" spans="1:18" ht="15" customHeight="1" x14ac:dyDescent="0.3">
      <c r="A6" s="40" t="s">
        <v>66</v>
      </c>
      <c r="B6" s="255" t="str">
        <f>'App Info &amp; Participants'!B5</f>
        <v>Last, first degree</v>
      </c>
      <c r="C6" s="256"/>
      <c r="D6" s="256"/>
      <c r="E6" s="256"/>
      <c r="F6" s="256"/>
      <c r="G6" s="194" t="s">
        <v>203</v>
      </c>
      <c r="H6" s="207" t="str">
        <f>'App Info &amp; Participants'!B8</f>
        <v>xx/xx/xx</v>
      </c>
      <c r="I6" s="208" t="str">
        <f>'App Info &amp; Participants'!E8</f>
        <v>xx/xx/xx</v>
      </c>
      <c r="J6" s="283">
        <f>SubmissionDeadline</f>
        <v>43501</v>
      </c>
      <c r="K6" s="284"/>
      <c r="M6" s="503" t="s">
        <v>206</v>
      </c>
      <c r="N6" s="504"/>
      <c r="O6" s="504"/>
      <c r="P6" s="504"/>
      <c r="Q6" s="504"/>
      <c r="R6" s="505"/>
    </row>
    <row r="7" spans="1:18" ht="15" customHeight="1" x14ac:dyDescent="0.2">
      <c r="A7" s="40" t="s">
        <v>67</v>
      </c>
      <c r="B7" s="255">
        <f>'App Info &amp; Participants'!B6</f>
        <v>0</v>
      </c>
      <c r="C7" s="256"/>
      <c r="D7" s="256"/>
      <c r="E7" s="256"/>
      <c r="F7" s="256"/>
      <c r="G7" s="194" t="s">
        <v>202</v>
      </c>
      <c r="H7" s="100"/>
      <c r="I7" s="205"/>
      <c r="J7" s="495"/>
      <c r="K7" s="496"/>
    </row>
    <row r="8" spans="1:18" ht="15" customHeight="1" thickBot="1" x14ac:dyDescent="0.25">
      <c r="A8" s="41" t="s">
        <v>68</v>
      </c>
      <c r="B8" s="255">
        <f>'App Info &amp; Participants'!B7</f>
        <v>0</v>
      </c>
      <c r="C8" s="256"/>
      <c r="D8" s="256"/>
      <c r="E8" s="256"/>
      <c r="F8" s="497"/>
      <c r="G8" s="195" t="s">
        <v>201</v>
      </c>
      <c r="H8" s="101"/>
      <c r="I8" s="206"/>
      <c r="J8" s="45"/>
      <c r="K8" s="46"/>
    </row>
    <row r="9" spans="1:18" ht="29.45" customHeight="1" x14ac:dyDescent="0.2">
      <c r="A9" s="40" t="s">
        <v>69</v>
      </c>
      <c r="B9" s="506" t="str">
        <f>'App Info &amp; Participants'!B9</f>
        <v>limited to 200 characters for NIH</v>
      </c>
      <c r="C9" s="281"/>
      <c r="D9" s="281"/>
      <c r="E9" s="281"/>
      <c r="F9" s="281"/>
      <c r="G9" s="281"/>
      <c r="H9" s="281"/>
      <c r="I9" s="281"/>
      <c r="J9" s="281"/>
      <c r="K9" s="282"/>
    </row>
    <row r="10" spans="1:18" ht="15" customHeight="1" x14ac:dyDescent="0.2">
      <c r="A10" s="40" t="s">
        <v>38</v>
      </c>
      <c r="B10" s="291">
        <f>'App Info &amp; Participants'!B10</f>
        <v>0</v>
      </c>
      <c r="C10" s="292"/>
      <c r="D10" s="292"/>
      <c r="E10" s="292"/>
      <c r="F10" s="292"/>
      <c r="G10" s="292"/>
      <c r="H10" s="292"/>
      <c r="I10" s="292"/>
      <c r="J10" s="292"/>
      <c r="K10" s="293"/>
    </row>
    <row r="11" spans="1:18" ht="15" customHeight="1" x14ac:dyDescent="0.2">
      <c r="A11" s="40" t="s">
        <v>39</v>
      </c>
      <c r="B11" s="285" t="str">
        <f>'App Info &amp; Participants'!B11</f>
        <v>insert link</v>
      </c>
      <c r="C11" s="286"/>
      <c r="D11" s="286"/>
      <c r="E11" s="286"/>
      <c r="F11" s="286"/>
      <c r="G11" s="286"/>
      <c r="H11" s="286"/>
      <c r="I11" s="286"/>
      <c r="J11" s="286"/>
      <c r="K11" s="287"/>
    </row>
    <row r="12" spans="1:18" ht="28.9" customHeight="1" thickBot="1" x14ac:dyDescent="0.25">
      <c r="A12" s="42" t="s">
        <v>40</v>
      </c>
      <c r="B12" s="288">
        <f>'App Info &amp; Participants'!B12</f>
        <v>0</v>
      </c>
      <c r="C12" s="289"/>
      <c r="D12" s="289"/>
      <c r="E12" s="289"/>
      <c r="F12" s="289"/>
      <c r="G12" s="289"/>
      <c r="H12" s="289"/>
      <c r="I12" s="289"/>
      <c r="J12" s="289"/>
      <c r="K12" s="290"/>
    </row>
    <row r="14" spans="1:18" x14ac:dyDescent="0.2">
      <c r="A14" s="510" t="s">
        <v>133</v>
      </c>
      <c r="B14" s="511"/>
      <c r="D14" s="507" t="s">
        <v>134</v>
      </c>
      <c r="E14" s="508"/>
      <c r="F14" s="508"/>
      <c r="G14" s="508"/>
      <c r="H14" s="508"/>
      <c r="I14" s="509"/>
    </row>
    <row r="16" spans="1:18" x14ac:dyDescent="0.2">
      <c r="A16" t="s">
        <v>135</v>
      </c>
      <c r="B16" s="175"/>
      <c r="D16" t="s">
        <v>148</v>
      </c>
      <c r="I16" s="175"/>
    </row>
    <row r="17" spans="1:16" x14ac:dyDescent="0.2">
      <c r="A17" t="s">
        <v>136</v>
      </c>
      <c r="B17" s="176"/>
      <c r="D17" t="s">
        <v>149</v>
      </c>
      <c r="I17" s="176"/>
    </row>
    <row r="18" spans="1:16" x14ac:dyDescent="0.2">
      <c r="A18" t="s">
        <v>137</v>
      </c>
      <c r="B18" s="176"/>
      <c r="D18" t="s">
        <v>150</v>
      </c>
      <c r="I18" s="176"/>
    </row>
    <row r="19" spans="1:16" x14ac:dyDescent="0.2">
      <c r="A19" t="s">
        <v>138</v>
      </c>
      <c r="B19" s="176"/>
      <c r="D19" t="s">
        <v>151</v>
      </c>
      <c r="I19" s="176"/>
    </row>
    <row r="20" spans="1:16" x14ac:dyDescent="0.2">
      <c r="A20" t="s">
        <v>139</v>
      </c>
      <c r="B20" s="176"/>
      <c r="D20" t="s">
        <v>152</v>
      </c>
      <c r="I20" s="176"/>
    </row>
    <row r="21" spans="1:16" x14ac:dyDescent="0.2">
      <c r="A21" t="s">
        <v>140</v>
      </c>
      <c r="B21" s="176"/>
      <c r="D21" t="s">
        <v>156</v>
      </c>
      <c r="I21" s="176"/>
    </row>
    <row r="22" spans="1:16" x14ac:dyDescent="0.2">
      <c r="A22" t="s">
        <v>141</v>
      </c>
      <c r="B22" s="176"/>
      <c r="D22" t="s">
        <v>153</v>
      </c>
      <c r="I22" s="176"/>
    </row>
    <row r="23" spans="1:16" x14ac:dyDescent="0.2">
      <c r="A23" t="s">
        <v>142</v>
      </c>
      <c r="B23" s="176"/>
      <c r="D23" t="s">
        <v>154</v>
      </c>
      <c r="I23" s="176"/>
    </row>
    <row r="24" spans="1:16" x14ac:dyDescent="0.2">
      <c r="A24" t="s">
        <v>143</v>
      </c>
      <c r="B24" s="176"/>
      <c r="D24" t="s">
        <v>155</v>
      </c>
      <c r="I24" s="176"/>
    </row>
    <row r="25" spans="1:16" x14ac:dyDescent="0.2">
      <c r="A25" t="s">
        <v>144</v>
      </c>
      <c r="B25" s="176"/>
      <c r="D25" t="s">
        <v>157</v>
      </c>
      <c r="I25" s="176"/>
    </row>
    <row r="26" spans="1:16" x14ac:dyDescent="0.2">
      <c r="A26" t="s">
        <v>145</v>
      </c>
      <c r="B26" s="176"/>
      <c r="D26" t="s">
        <v>158</v>
      </c>
      <c r="I26" s="176"/>
    </row>
    <row r="27" spans="1:16" x14ac:dyDescent="0.2">
      <c r="A27" t="s">
        <v>146</v>
      </c>
      <c r="B27" s="176"/>
      <c r="D27" t="s">
        <v>159</v>
      </c>
      <c r="I27" s="176"/>
    </row>
    <row r="28" spans="1:16" x14ac:dyDescent="0.2">
      <c r="A28" s="174" t="s">
        <v>147</v>
      </c>
      <c r="P28" s="48"/>
    </row>
    <row r="29" spans="1:16" ht="14.25" customHeight="1" thickBot="1" x14ac:dyDescent="0.25">
      <c r="P29" s="48"/>
    </row>
    <row r="30" spans="1:16" ht="14.25" customHeight="1" thickBot="1" x14ac:dyDescent="0.25">
      <c r="A30" s="510" t="s">
        <v>160</v>
      </c>
      <c r="B30" s="511"/>
      <c r="D30" s="507" t="s">
        <v>161</v>
      </c>
      <c r="E30" s="508"/>
      <c r="F30" s="508"/>
      <c r="G30" s="508"/>
      <c r="H30" s="508"/>
      <c r="I30" s="509"/>
      <c r="M30" s="179" t="s">
        <v>173</v>
      </c>
      <c r="N30" s="180" t="s">
        <v>174</v>
      </c>
      <c r="O30" s="187"/>
      <c r="P30" s="187"/>
    </row>
    <row r="31" spans="1:16" ht="14.25" customHeight="1" thickBot="1" x14ac:dyDescent="0.25">
      <c r="A31" s="173"/>
      <c r="B31" s="173"/>
      <c r="D31" s="4"/>
      <c r="E31" s="4"/>
      <c r="F31" s="4"/>
      <c r="G31" s="4"/>
      <c r="H31" s="4"/>
      <c r="I31" s="4"/>
      <c r="M31" s="181" t="s">
        <v>175</v>
      </c>
      <c r="N31" s="182" t="s">
        <v>176</v>
      </c>
      <c r="O31" s="187"/>
      <c r="P31" s="514"/>
    </row>
    <row r="32" spans="1:16" ht="14.25" customHeight="1" thickBot="1" x14ac:dyDescent="0.25">
      <c r="A32" t="s">
        <v>162</v>
      </c>
      <c r="B32" s="175"/>
      <c r="D32" t="s">
        <v>170</v>
      </c>
      <c r="I32" s="175"/>
      <c r="M32" s="183" t="s">
        <v>177</v>
      </c>
      <c r="N32" s="184" t="s">
        <v>178</v>
      </c>
      <c r="O32" s="187"/>
      <c r="P32" s="514"/>
    </row>
    <row r="33" spans="1:16" ht="14.25" customHeight="1" thickBot="1" x14ac:dyDescent="0.25">
      <c r="A33" t="s">
        <v>153</v>
      </c>
      <c r="B33" s="176"/>
      <c r="D33" t="s">
        <v>153</v>
      </c>
      <c r="I33" s="176"/>
      <c r="M33" s="185" t="s">
        <v>179</v>
      </c>
      <c r="N33" s="186" t="s">
        <v>180</v>
      </c>
      <c r="O33" s="187"/>
      <c r="P33" s="514"/>
    </row>
    <row r="34" spans="1:16" ht="14.25" customHeight="1" thickBot="1" x14ac:dyDescent="0.25">
      <c r="A34" t="s">
        <v>167</v>
      </c>
      <c r="B34" s="176"/>
      <c r="D34" t="s">
        <v>167</v>
      </c>
      <c r="I34" s="176"/>
      <c r="M34" s="181" t="s">
        <v>181</v>
      </c>
      <c r="N34" s="182" t="s">
        <v>176</v>
      </c>
      <c r="O34" s="187"/>
      <c r="P34" s="514"/>
    </row>
    <row r="35" spans="1:16" ht="14.25" customHeight="1" thickBot="1" x14ac:dyDescent="0.25">
      <c r="A35" t="s">
        <v>163</v>
      </c>
      <c r="B35" s="176"/>
      <c r="M35" s="183" t="s">
        <v>182</v>
      </c>
      <c r="N35" s="184" t="s">
        <v>178</v>
      </c>
      <c r="O35" s="187"/>
      <c r="P35" s="514"/>
    </row>
    <row r="36" spans="1:16" ht="14.25" customHeight="1" thickBot="1" x14ac:dyDescent="0.25">
      <c r="A36" t="s">
        <v>168</v>
      </c>
      <c r="B36" s="176"/>
      <c r="D36" t="s">
        <v>168</v>
      </c>
      <c r="I36" s="175"/>
      <c r="M36" s="185" t="s">
        <v>183</v>
      </c>
      <c r="N36" s="186" t="s">
        <v>180</v>
      </c>
      <c r="O36" s="187"/>
      <c r="P36" s="514"/>
    </row>
    <row r="37" spans="1:16" ht="14.25" customHeight="1" thickBot="1" x14ac:dyDescent="0.25">
      <c r="A37" t="s">
        <v>164</v>
      </c>
      <c r="B37" s="176"/>
      <c r="D37" t="s">
        <v>171</v>
      </c>
      <c r="I37" s="176"/>
      <c r="M37" s="181" t="s">
        <v>184</v>
      </c>
      <c r="N37" s="182" t="s">
        <v>176</v>
      </c>
      <c r="O37" s="187"/>
      <c r="P37" s="514"/>
    </row>
    <row r="38" spans="1:16" ht="14.25" customHeight="1" thickBot="1" x14ac:dyDescent="0.25">
      <c r="A38" t="s">
        <v>165</v>
      </c>
      <c r="B38" s="176"/>
      <c r="D38" t="s">
        <v>172</v>
      </c>
      <c r="I38" s="176"/>
      <c r="M38" s="183" t="s">
        <v>185</v>
      </c>
      <c r="N38" s="184" t="s">
        <v>178</v>
      </c>
      <c r="O38" s="187"/>
      <c r="P38" s="514"/>
    </row>
    <row r="39" spans="1:16" ht="14.25" customHeight="1" thickBot="1" x14ac:dyDescent="0.3">
      <c r="A39" s="178" t="s">
        <v>166</v>
      </c>
      <c r="B39" s="176"/>
      <c r="D39" s="512" t="s">
        <v>166</v>
      </c>
      <c r="E39" s="512"/>
      <c r="F39" s="512"/>
      <c r="G39" s="512"/>
      <c r="H39" s="512"/>
      <c r="I39" s="176"/>
      <c r="M39" s="185" t="s">
        <v>186</v>
      </c>
      <c r="N39" s="186" t="s">
        <v>180</v>
      </c>
      <c r="O39" s="187"/>
      <c r="P39" s="514"/>
    </row>
    <row r="40" spans="1:16" ht="14.25" customHeight="1" thickBot="1" x14ac:dyDescent="0.25">
      <c r="A40" s="177" t="s">
        <v>169</v>
      </c>
      <c r="B40" s="176"/>
      <c r="D40" s="513" t="s">
        <v>169</v>
      </c>
      <c r="E40" s="513"/>
      <c r="F40" s="513"/>
      <c r="G40" s="513"/>
      <c r="H40" s="513"/>
      <c r="I40" s="176"/>
      <c r="M40" s="181" t="s">
        <v>187</v>
      </c>
      <c r="N40" s="182" t="s">
        <v>176</v>
      </c>
      <c r="O40" s="187"/>
      <c r="P40" s="514"/>
    </row>
    <row r="41" spans="1:16" ht="9.6" customHeight="1" thickBot="1" x14ac:dyDescent="0.25">
      <c r="A41" s="177"/>
      <c r="B41" s="48"/>
      <c r="D41" s="188"/>
      <c r="E41" s="188"/>
      <c r="F41" s="188"/>
      <c r="G41" s="188"/>
      <c r="H41" s="188"/>
      <c r="I41" s="48"/>
      <c r="M41" s="183" t="s">
        <v>188</v>
      </c>
      <c r="N41" s="184" t="s">
        <v>178</v>
      </c>
      <c r="O41" s="187"/>
      <c r="P41" s="514"/>
    </row>
    <row r="42" spans="1:16" ht="14.25" customHeight="1" thickBot="1" x14ac:dyDescent="0.25">
      <c r="A42" t="s">
        <v>190</v>
      </c>
      <c r="M42" s="185" t="s">
        <v>189</v>
      </c>
      <c r="N42" s="186" t="s">
        <v>180</v>
      </c>
      <c r="O42" s="187"/>
      <c r="P42" s="514"/>
    </row>
    <row r="43" spans="1:16" ht="14.25" customHeight="1" x14ac:dyDescent="0.2">
      <c r="A43" s="515"/>
      <c r="B43" s="516"/>
      <c r="C43" s="516"/>
      <c r="D43" s="516"/>
      <c r="E43" s="516"/>
      <c r="F43" s="516"/>
      <c r="G43" s="516"/>
      <c r="H43" s="517"/>
      <c r="O43" s="187"/>
      <c r="P43" s="514"/>
    </row>
    <row r="44" spans="1:16" x14ac:dyDescent="0.2">
      <c r="A44" s="518"/>
      <c r="B44" s="519"/>
      <c r="C44" s="519"/>
      <c r="D44" s="519"/>
      <c r="E44" s="519"/>
      <c r="F44" s="519"/>
      <c r="G44" s="519"/>
      <c r="H44" s="520"/>
    </row>
    <row r="45" spans="1:16" x14ac:dyDescent="0.2">
      <c r="A45" s="518"/>
      <c r="B45" s="519"/>
      <c r="C45" s="519"/>
      <c r="D45" s="519"/>
      <c r="E45" s="519"/>
      <c r="F45" s="519"/>
      <c r="G45" s="519"/>
      <c r="H45" s="520"/>
    </row>
    <row r="46" spans="1:16" x14ac:dyDescent="0.2">
      <c r="A46" s="518"/>
      <c r="B46" s="519"/>
      <c r="C46" s="519"/>
      <c r="D46" s="519"/>
      <c r="E46" s="519"/>
      <c r="F46" s="519"/>
      <c r="G46" s="519"/>
      <c r="H46" s="520"/>
    </row>
    <row r="47" spans="1:16" x14ac:dyDescent="0.2">
      <c r="A47" s="518"/>
      <c r="B47" s="519"/>
      <c r="C47" s="519"/>
      <c r="D47" s="519"/>
      <c r="E47" s="519"/>
      <c r="F47" s="519"/>
      <c r="G47" s="519"/>
      <c r="H47" s="520"/>
    </row>
    <row r="48" spans="1:16" x14ac:dyDescent="0.2">
      <c r="A48" s="521"/>
      <c r="B48" s="522"/>
      <c r="C48" s="522"/>
      <c r="D48" s="522"/>
      <c r="E48" s="522"/>
      <c r="F48" s="522"/>
      <c r="G48" s="522"/>
      <c r="H48" s="523"/>
    </row>
    <row r="49" spans="1:18" x14ac:dyDescent="0.2">
      <c r="M49" s="190"/>
      <c r="N49" s="190"/>
      <c r="O49" s="118"/>
      <c r="P49" s="118"/>
      <c r="Q49" s="118"/>
      <c r="R49" s="118"/>
    </row>
    <row r="50" spans="1:18" s="168" customFormat="1" ht="15.75" customHeight="1" x14ac:dyDescent="0.25">
      <c r="A50" s="189" t="s">
        <v>196</v>
      </c>
      <c r="M50" s="302" t="s">
        <v>204</v>
      </c>
      <c r="N50" s="303"/>
      <c r="O50" s="303"/>
      <c r="P50" s="303"/>
      <c r="Q50" s="303"/>
      <c r="R50" s="304"/>
    </row>
    <row r="51" spans="1:18" x14ac:dyDescent="0.2">
      <c r="M51" s="118"/>
      <c r="N51" s="118"/>
      <c r="O51" s="118"/>
      <c r="P51" s="118"/>
      <c r="Q51" s="118"/>
      <c r="R51" s="118"/>
    </row>
    <row r="52" spans="1:18" ht="15" x14ac:dyDescent="0.25">
      <c r="A52" s="178" t="s">
        <v>198</v>
      </c>
      <c r="B52" s="175"/>
      <c r="M52" s="118"/>
      <c r="N52" s="118"/>
      <c r="O52" s="118"/>
      <c r="P52" s="118"/>
      <c r="Q52" s="118"/>
      <c r="R52" s="118"/>
    </row>
    <row r="53" spans="1:18" ht="15" x14ac:dyDescent="0.25">
      <c r="A53" s="178"/>
      <c r="M53" s="190"/>
      <c r="N53" s="190"/>
      <c r="O53" s="118"/>
      <c r="P53" s="118"/>
      <c r="Q53" s="118"/>
      <c r="R53" s="118"/>
    </row>
    <row r="54" spans="1:18" ht="15" customHeight="1" x14ac:dyDescent="0.25">
      <c r="A54" s="191" t="s">
        <v>191</v>
      </c>
      <c r="B54" s="525" t="s">
        <v>192</v>
      </c>
      <c r="C54" s="525"/>
      <c r="D54" s="192" t="s">
        <v>193</v>
      </c>
      <c r="E54" s="192"/>
      <c r="F54" s="192"/>
      <c r="G54" s="192" t="s">
        <v>194</v>
      </c>
      <c r="H54" s="525" t="s">
        <v>195</v>
      </c>
      <c r="I54" s="525"/>
      <c r="M54" s="302" t="s">
        <v>197</v>
      </c>
      <c r="N54" s="303"/>
      <c r="O54" s="303"/>
      <c r="P54" s="303"/>
      <c r="Q54" s="303"/>
      <c r="R54" s="304"/>
    </row>
    <row r="55" spans="1:18" ht="18" customHeight="1" x14ac:dyDescent="0.2">
      <c r="A55" s="193" t="str">
        <f>'App Info &amp; Participants'!A17</f>
        <v>Last, first degree</v>
      </c>
      <c r="B55" s="524" t="str">
        <f>'App Info &amp; Participants'!C17</f>
        <v>PD/PI (contact)</v>
      </c>
      <c r="C55" s="524"/>
      <c r="D55" s="193"/>
      <c r="E55" s="193"/>
      <c r="F55" s="193"/>
      <c r="G55" s="193"/>
      <c r="H55" s="524" t="str">
        <f>'App Info &amp; Participants'!I17</f>
        <v>Fred Hutch</v>
      </c>
      <c r="I55" s="524"/>
      <c r="L55">
        <v>1</v>
      </c>
      <c r="M55" s="118"/>
      <c r="N55" s="118"/>
      <c r="O55" s="118"/>
      <c r="P55" s="118"/>
      <c r="Q55" s="118"/>
      <c r="R55" s="118"/>
    </row>
    <row r="56" spans="1:18" ht="18" customHeight="1" x14ac:dyDescent="0.2">
      <c r="A56" s="193">
        <f>'App Info &amp; Participants'!A18</f>
        <v>0</v>
      </c>
      <c r="B56" s="524">
        <f>'App Info &amp; Participants'!C18</f>
        <v>0</v>
      </c>
      <c r="C56" s="524"/>
      <c r="D56" s="193"/>
      <c r="E56" s="193"/>
      <c r="F56" s="193"/>
      <c r="G56" s="193"/>
      <c r="H56" s="524">
        <f>'App Info &amp; Participants'!I18</f>
        <v>0</v>
      </c>
      <c r="I56" s="524"/>
      <c r="L56">
        <v>2</v>
      </c>
    </row>
    <row r="57" spans="1:18" ht="18" customHeight="1" x14ac:dyDescent="0.2">
      <c r="A57" s="193">
        <f>'App Info &amp; Participants'!A19</f>
        <v>0</v>
      </c>
      <c r="B57" s="524">
        <f>'App Info &amp; Participants'!C19</f>
        <v>0</v>
      </c>
      <c r="C57" s="524"/>
      <c r="D57" s="193"/>
      <c r="E57" s="193"/>
      <c r="F57" s="193"/>
      <c r="G57" s="193"/>
      <c r="H57" s="524">
        <f>'App Info &amp; Participants'!I19</f>
        <v>0</v>
      </c>
      <c r="I57" s="524"/>
      <c r="L57">
        <v>3</v>
      </c>
    </row>
    <row r="58" spans="1:18" ht="18" customHeight="1" x14ac:dyDescent="0.2">
      <c r="A58" s="193">
        <f>'App Info &amp; Participants'!A20</f>
        <v>0</v>
      </c>
      <c r="B58" s="524">
        <f>'App Info &amp; Participants'!C20</f>
        <v>0</v>
      </c>
      <c r="C58" s="524"/>
      <c r="D58" s="193"/>
      <c r="E58" s="193"/>
      <c r="F58" s="193"/>
      <c r="G58" s="193"/>
      <c r="H58" s="524">
        <f>'App Info &amp; Participants'!I20</f>
        <v>0</v>
      </c>
      <c r="I58" s="524"/>
      <c r="L58">
        <v>4</v>
      </c>
    </row>
    <row r="59" spans="1:18" ht="18" customHeight="1" x14ac:dyDescent="0.2">
      <c r="A59" s="193">
        <f>'App Info &amp; Participants'!A21</f>
        <v>0</v>
      </c>
      <c r="B59" s="524">
        <f>'App Info &amp; Participants'!C21</f>
        <v>0</v>
      </c>
      <c r="C59" s="524"/>
      <c r="D59" s="193"/>
      <c r="E59" s="193"/>
      <c r="F59" s="193"/>
      <c r="G59" s="193"/>
      <c r="H59" s="524">
        <f>'App Info &amp; Participants'!I21</f>
        <v>0</v>
      </c>
      <c r="I59" s="524"/>
      <c r="L59">
        <v>5</v>
      </c>
    </row>
    <row r="60" spans="1:18" ht="18" customHeight="1" x14ac:dyDescent="0.2">
      <c r="A60" s="193">
        <f>'App Info &amp; Participants'!A22</f>
        <v>0</v>
      </c>
      <c r="B60" s="524">
        <f>'App Info &amp; Participants'!C22</f>
        <v>0</v>
      </c>
      <c r="C60" s="524"/>
      <c r="D60" s="193"/>
      <c r="E60" s="193"/>
      <c r="F60" s="193"/>
      <c r="G60" s="193"/>
      <c r="H60" s="524">
        <f>'App Info &amp; Participants'!I22</f>
        <v>0</v>
      </c>
      <c r="I60" s="524"/>
      <c r="L60">
        <v>6</v>
      </c>
    </row>
    <row r="61" spans="1:18" ht="18" customHeight="1" x14ac:dyDescent="0.2">
      <c r="A61" s="193">
        <f>'App Info &amp; Participants'!A23</f>
        <v>0</v>
      </c>
      <c r="B61" s="524">
        <f>'App Info &amp; Participants'!C23</f>
        <v>0</v>
      </c>
      <c r="C61" s="524"/>
      <c r="D61" s="193"/>
      <c r="E61" s="193"/>
      <c r="F61" s="193"/>
      <c r="G61" s="193"/>
      <c r="H61" s="524">
        <f>'App Info &amp; Participants'!I23</f>
        <v>0</v>
      </c>
      <c r="I61" s="524"/>
      <c r="L61">
        <v>7</v>
      </c>
    </row>
    <row r="62" spans="1:18" ht="18" customHeight="1" x14ac:dyDescent="0.2">
      <c r="A62" s="193">
        <f>'App Info &amp; Participants'!A24</f>
        <v>0</v>
      </c>
      <c r="B62" s="524">
        <f>'App Info &amp; Participants'!C24</f>
        <v>0</v>
      </c>
      <c r="C62" s="524"/>
      <c r="D62" s="193"/>
      <c r="E62" s="193"/>
      <c r="F62" s="193"/>
      <c r="G62" s="193"/>
      <c r="H62" s="524">
        <f>'App Info &amp; Participants'!I24</f>
        <v>0</v>
      </c>
      <c r="I62" s="524"/>
      <c r="L62">
        <v>8</v>
      </c>
    </row>
    <row r="63" spans="1:18" ht="18" customHeight="1" x14ac:dyDescent="0.2">
      <c r="A63" s="193">
        <f>'App Info &amp; Participants'!A25</f>
        <v>0</v>
      </c>
      <c r="B63" s="524">
        <f>'App Info &amp; Participants'!C25</f>
        <v>0</v>
      </c>
      <c r="C63" s="524"/>
      <c r="D63" s="193"/>
      <c r="E63" s="193"/>
      <c r="F63" s="193"/>
      <c r="G63" s="193"/>
      <c r="H63" s="524">
        <f>'App Info &amp; Participants'!I25</f>
        <v>0</v>
      </c>
      <c r="I63" s="524"/>
      <c r="L63">
        <v>9</v>
      </c>
    </row>
    <row r="64" spans="1:18" ht="18" customHeight="1" x14ac:dyDescent="0.2">
      <c r="A64" s="193">
        <f>'App Info &amp; Participants'!A26</f>
        <v>0</v>
      </c>
      <c r="B64" s="524">
        <f>'App Info &amp; Participants'!C26</f>
        <v>0</v>
      </c>
      <c r="C64" s="524"/>
      <c r="D64" s="193"/>
      <c r="E64" s="193"/>
      <c r="F64" s="193"/>
      <c r="G64" s="193"/>
      <c r="H64" s="524">
        <f>'App Info &amp; Participants'!I26</f>
        <v>0</v>
      </c>
      <c r="I64" s="524"/>
      <c r="L64">
        <v>10</v>
      </c>
    </row>
    <row r="65" spans="1:12" ht="18" customHeight="1" x14ac:dyDescent="0.2">
      <c r="A65" s="193">
        <f>'App Info &amp; Participants'!A27</f>
        <v>0</v>
      </c>
      <c r="B65" s="524">
        <f>'App Info &amp; Participants'!C27</f>
        <v>0</v>
      </c>
      <c r="C65" s="524"/>
      <c r="D65" s="193"/>
      <c r="E65" s="193"/>
      <c r="F65" s="193"/>
      <c r="G65" s="193"/>
      <c r="H65" s="524">
        <f>'App Info &amp; Participants'!I27</f>
        <v>0</v>
      </c>
      <c r="I65" s="524"/>
      <c r="L65">
        <v>11</v>
      </c>
    </row>
    <row r="66" spans="1:12" ht="18" customHeight="1" x14ac:dyDescent="0.2">
      <c r="A66" s="193">
        <f>'App Info &amp; Participants'!A28</f>
        <v>0</v>
      </c>
      <c r="B66" s="524">
        <f>'App Info &amp; Participants'!C28</f>
        <v>0</v>
      </c>
      <c r="C66" s="524"/>
      <c r="D66" s="193"/>
      <c r="E66" s="193"/>
      <c r="F66" s="193"/>
      <c r="G66" s="193"/>
      <c r="H66" s="524">
        <f>'App Info &amp; Participants'!I28</f>
        <v>0</v>
      </c>
      <c r="I66" s="524"/>
      <c r="L66">
        <v>12</v>
      </c>
    </row>
    <row r="67" spans="1:12" ht="18" customHeight="1" x14ac:dyDescent="0.2">
      <c r="A67" s="193">
        <f>'App Info &amp; Participants'!A29</f>
        <v>0</v>
      </c>
      <c r="B67" s="524">
        <f>'App Info &amp; Participants'!C29</f>
        <v>0</v>
      </c>
      <c r="C67" s="524"/>
      <c r="D67" s="193"/>
      <c r="E67" s="193"/>
      <c r="F67" s="193"/>
      <c r="G67" s="193"/>
      <c r="H67" s="524">
        <f>'App Info &amp; Participants'!I29</f>
        <v>0</v>
      </c>
      <c r="I67" s="524"/>
      <c r="L67">
        <v>13</v>
      </c>
    </row>
    <row r="68" spans="1:12" ht="18" customHeight="1" x14ac:dyDescent="0.2">
      <c r="A68" s="193">
        <f>'App Info &amp; Participants'!A30</f>
        <v>0</v>
      </c>
      <c r="B68" s="524">
        <f>'App Info &amp; Participants'!C30</f>
        <v>0</v>
      </c>
      <c r="C68" s="524"/>
      <c r="D68" s="193"/>
      <c r="E68" s="193"/>
      <c r="F68" s="193"/>
      <c r="G68" s="193"/>
      <c r="H68" s="524">
        <f>'App Info &amp; Participants'!I30</f>
        <v>0</v>
      </c>
      <c r="I68" s="524"/>
      <c r="L68">
        <v>14</v>
      </c>
    </row>
    <row r="69" spans="1:12" ht="18" customHeight="1" x14ac:dyDescent="0.2">
      <c r="A69" s="193">
        <f>'App Info &amp; Participants'!A31</f>
        <v>0</v>
      </c>
      <c r="B69" s="524">
        <f>'App Info &amp; Participants'!C31</f>
        <v>0</v>
      </c>
      <c r="C69" s="524"/>
      <c r="D69" s="193"/>
      <c r="E69" s="193"/>
      <c r="F69" s="193"/>
      <c r="G69" s="193"/>
      <c r="H69" s="524">
        <f>'App Info &amp; Participants'!I31</f>
        <v>0</v>
      </c>
      <c r="I69" s="524"/>
      <c r="L69">
        <v>15</v>
      </c>
    </row>
    <row r="70" spans="1:12" ht="18" customHeight="1" x14ac:dyDescent="0.2">
      <c r="A70" s="193">
        <f>'App Info &amp; Participants'!A32</f>
        <v>0</v>
      </c>
      <c r="B70" s="524">
        <f>'App Info &amp; Participants'!C32</f>
        <v>0</v>
      </c>
      <c r="C70" s="524"/>
      <c r="D70" s="193"/>
      <c r="E70" s="193"/>
      <c r="F70" s="193"/>
      <c r="G70" s="193"/>
      <c r="H70" s="524">
        <f>'App Info &amp; Participants'!I32</f>
        <v>0</v>
      </c>
      <c r="I70" s="524"/>
      <c r="L70">
        <v>16</v>
      </c>
    </row>
    <row r="71" spans="1:12" ht="18" customHeight="1" x14ac:dyDescent="0.2">
      <c r="A71" s="193"/>
      <c r="B71" s="524"/>
      <c r="C71" s="524"/>
      <c r="D71" s="193"/>
      <c r="E71" s="193"/>
      <c r="F71" s="193"/>
      <c r="G71" s="193"/>
      <c r="H71" s="524"/>
      <c r="I71" s="524"/>
      <c r="L71">
        <v>17</v>
      </c>
    </row>
    <row r="72" spans="1:12" ht="18" customHeight="1" x14ac:dyDescent="0.2">
      <c r="A72" s="193"/>
      <c r="B72" s="524"/>
      <c r="C72" s="524"/>
      <c r="D72" s="193"/>
      <c r="E72" s="193"/>
      <c r="F72" s="193"/>
      <c r="G72" s="193"/>
      <c r="H72" s="524"/>
      <c r="I72" s="524"/>
      <c r="L72">
        <v>18</v>
      </c>
    </row>
    <row r="73" spans="1:12" ht="18" customHeight="1" x14ac:dyDescent="0.2">
      <c r="A73" s="193"/>
      <c r="B73" s="524"/>
      <c r="C73" s="524"/>
      <c r="D73" s="193"/>
      <c r="E73" s="193"/>
      <c r="F73" s="193"/>
      <c r="G73" s="193"/>
      <c r="H73" s="524"/>
      <c r="I73" s="524"/>
      <c r="L73">
        <v>19</v>
      </c>
    </row>
    <row r="74" spans="1:12" ht="18" customHeight="1" x14ac:dyDescent="0.2">
      <c r="A74" s="193"/>
      <c r="B74" s="524"/>
      <c r="C74" s="524"/>
      <c r="D74" s="193"/>
      <c r="E74" s="193"/>
      <c r="F74" s="193"/>
      <c r="G74" s="193"/>
      <c r="H74" s="524"/>
      <c r="I74" s="524"/>
      <c r="L74">
        <v>20</v>
      </c>
    </row>
    <row r="75" spans="1:12" ht="18" customHeight="1" x14ac:dyDescent="0.2">
      <c r="A75" s="193"/>
      <c r="B75" s="524"/>
      <c r="C75" s="524"/>
      <c r="D75" s="193"/>
      <c r="E75" s="193"/>
      <c r="F75" s="193"/>
      <c r="G75" s="193"/>
      <c r="H75" s="524"/>
      <c r="I75" s="524"/>
      <c r="L75">
        <v>21</v>
      </c>
    </row>
    <row r="76" spans="1:12" ht="18" customHeight="1" x14ac:dyDescent="0.2">
      <c r="A76" s="193"/>
      <c r="B76" s="524"/>
      <c r="C76" s="524"/>
      <c r="D76" s="193"/>
      <c r="E76" s="193"/>
      <c r="F76" s="193"/>
      <c r="G76" s="193"/>
      <c r="H76" s="524"/>
      <c r="I76" s="524"/>
      <c r="L76">
        <v>22</v>
      </c>
    </row>
    <row r="77" spans="1:12" ht="18" customHeight="1" x14ac:dyDescent="0.2">
      <c r="A77" s="193"/>
      <c r="B77" s="524"/>
      <c r="C77" s="524"/>
      <c r="D77" s="193"/>
      <c r="E77" s="193"/>
      <c r="F77" s="193"/>
      <c r="G77" s="193"/>
      <c r="H77" s="524"/>
      <c r="I77" s="524"/>
      <c r="L77">
        <v>23</v>
      </c>
    </row>
    <row r="78" spans="1:12" ht="18" customHeight="1" x14ac:dyDescent="0.2">
      <c r="A78" s="193"/>
      <c r="B78" s="524"/>
      <c r="C78" s="524"/>
      <c r="D78" s="193"/>
      <c r="E78" s="193"/>
      <c r="F78" s="193"/>
      <c r="G78" s="193"/>
      <c r="H78" s="524"/>
      <c r="I78" s="524"/>
      <c r="L78">
        <v>24</v>
      </c>
    </row>
    <row r="79" spans="1:12" ht="18" customHeight="1" x14ac:dyDescent="0.2">
      <c r="A79" s="193"/>
      <c r="B79" s="524"/>
      <c r="C79" s="524"/>
      <c r="D79" s="193"/>
      <c r="E79" s="193"/>
      <c r="F79" s="193"/>
      <c r="G79" s="193"/>
      <c r="H79" s="524"/>
      <c r="I79" s="524"/>
      <c r="L79">
        <v>25</v>
      </c>
    </row>
    <row r="80" spans="1:12" ht="18" customHeight="1" x14ac:dyDescent="0.2">
      <c r="A80" s="193"/>
      <c r="B80" s="524"/>
      <c r="C80" s="524"/>
      <c r="D80" s="193"/>
      <c r="E80" s="193"/>
      <c r="F80" s="193"/>
      <c r="G80" s="193"/>
      <c r="H80" s="524"/>
      <c r="I80" s="524"/>
      <c r="L80">
        <v>26</v>
      </c>
    </row>
    <row r="81" spans="1:12" ht="18" customHeight="1" x14ac:dyDescent="0.2">
      <c r="A81" s="193"/>
      <c r="B81" s="524"/>
      <c r="C81" s="524"/>
      <c r="D81" s="193"/>
      <c r="E81" s="193"/>
      <c r="F81" s="193"/>
      <c r="G81" s="193"/>
      <c r="H81" s="524"/>
      <c r="I81" s="524"/>
      <c r="L81">
        <v>27</v>
      </c>
    </row>
    <row r="82" spans="1:12" ht="18" customHeight="1" x14ac:dyDescent="0.2">
      <c r="A82" s="193"/>
      <c r="B82" s="524"/>
      <c r="C82" s="524"/>
      <c r="D82" s="193"/>
      <c r="E82" s="193"/>
      <c r="F82" s="193"/>
      <c r="G82" s="193"/>
      <c r="H82" s="524"/>
      <c r="I82" s="524"/>
      <c r="L82">
        <v>28</v>
      </c>
    </row>
    <row r="83" spans="1:12" ht="18" customHeight="1" x14ac:dyDescent="0.2">
      <c r="A83" s="193"/>
      <c r="B83" s="524"/>
      <c r="C83" s="524"/>
      <c r="D83" s="193"/>
      <c r="E83" s="193"/>
      <c r="F83" s="193"/>
      <c r="G83" s="193"/>
      <c r="H83" s="524"/>
      <c r="I83" s="524"/>
      <c r="L83">
        <v>29</v>
      </c>
    </row>
    <row r="84" spans="1:12" ht="18" customHeight="1" x14ac:dyDescent="0.2">
      <c r="A84" s="193"/>
      <c r="B84" s="524"/>
      <c r="C84" s="524"/>
      <c r="D84" s="193"/>
      <c r="E84" s="193"/>
      <c r="F84" s="193"/>
      <c r="G84" s="193"/>
      <c r="H84" s="524"/>
      <c r="I84" s="524"/>
      <c r="L84">
        <v>30</v>
      </c>
    </row>
  </sheetData>
  <mergeCells count="90">
    <mergeCell ref="M50:R50"/>
    <mergeCell ref="M54:R54"/>
    <mergeCell ref="H79:I79"/>
    <mergeCell ref="H80:I80"/>
    <mergeCell ref="H81:I81"/>
    <mergeCell ref="H67:I67"/>
    <mergeCell ref="H68:I68"/>
    <mergeCell ref="H69:I69"/>
    <mergeCell ref="H70:I70"/>
    <mergeCell ref="H71:I71"/>
    <mergeCell ref="H72:I72"/>
    <mergeCell ref="H61:I61"/>
    <mergeCell ref="H62:I62"/>
    <mergeCell ref="H63:I63"/>
    <mergeCell ref="H64:I64"/>
    <mergeCell ref="H65:I65"/>
    <mergeCell ref="H82:I82"/>
    <mergeCell ref="H83:I83"/>
    <mergeCell ref="H84:I84"/>
    <mergeCell ref="H73:I73"/>
    <mergeCell ref="H74:I74"/>
    <mergeCell ref="H75:I75"/>
    <mergeCell ref="H76:I76"/>
    <mergeCell ref="H77:I77"/>
    <mergeCell ref="H78:I78"/>
    <mergeCell ref="H66:I66"/>
    <mergeCell ref="B81:C81"/>
    <mergeCell ref="B82:C82"/>
    <mergeCell ref="B83:C83"/>
    <mergeCell ref="B84:C84"/>
    <mergeCell ref="B79:C79"/>
    <mergeCell ref="B80:C80"/>
    <mergeCell ref="B77:C77"/>
    <mergeCell ref="B78:C78"/>
    <mergeCell ref="B75:C75"/>
    <mergeCell ref="B76:C76"/>
    <mergeCell ref="B73:C73"/>
    <mergeCell ref="B74:C74"/>
    <mergeCell ref="B71:C71"/>
    <mergeCell ref="B72:C72"/>
    <mergeCell ref="B69:C69"/>
    <mergeCell ref="H60:I60"/>
    <mergeCell ref="H54:I54"/>
    <mergeCell ref="B54:C54"/>
    <mergeCell ref="B55:C55"/>
    <mergeCell ref="B56:C56"/>
    <mergeCell ref="B57:C57"/>
    <mergeCell ref="B58:C58"/>
    <mergeCell ref="H55:I55"/>
    <mergeCell ref="H56:I56"/>
    <mergeCell ref="H57:I57"/>
    <mergeCell ref="H58:I58"/>
    <mergeCell ref="H59:I59"/>
    <mergeCell ref="B70:C70"/>
    <mergeCell ref="B67:C67"/>
    <mergeCell ref="B68:C68"/>
    <mergeCell ref="B65:C65"/>
    <mergeCell ref="B66:C66"/>
    <mergeCell ref="B63:C63"/>
    <mergeCell ref="B64:C64"/>
    <mergeCell ref="B61:C61"/>
    <mergeCell ref="B62:C62"/>
    <mergeCell ref="B59:C59"/>
    <mergeCell ref="B60:C60"/>
    <mergeCell ref="A30:B30"/>
    <mergeCell ref="D30:I30"/>
    <mergeCell ref="D39:H39"/>
    <mergeCell ref="D40:H40"/>
    <mergeCell ref="P31:P43"/>
    <mergeCell ref="A43:H48"/>
    <mergeCell ref="B12:K12"/>
    <mergeCell ref="B11:K11"/>
    <mergeCell ref="B10:K10"/>
    <mergeCell ref="B9:K9"/>
    <mergeCell ref="D14:I14"/>
    <mergeCell ref="A14:B14"/>
    <mergeCell ref="M4:R4"/>
    <mergeCell ref="B7:F7"/>
    <mergeCell ref="J7:K7"/>
    <mergeCell ref="B8:F8"/>
    <mergeCell ref="B3:F3"/>
    <mergeCell ref="J3:K3"/>
    <mergeCell ref="B4:C4"/>
    <mergeCell ref="B5:F5"/>
    <mergeCell ref="J5:K5"/>
    <mergeCell ref="B6:F6"/>
    <mergeCell ref="J6:K6"/>
    <mergeCell ref="G3:H3"/>
    <mergeCell ref="M5:R5"/>
    <mergeCell ref="M6:R6"/>
  </mergeCells>
  <dataValidations count="2">
    <dataValidation allowBlank="1" showInputMessage="1" showErrorMessage="1" prompt="Input date due to prime if a subaward" sqref="J5:K5" xr:uid="{D2122E1B-9BAA-4822-A7B7-505E55785131}"/>
    <dataValidation allowBlank="1" showInputMessage="1" showErrorMessage="1" prompt="This is the grant deadline" sqref="J6:K6" xr:uid="{2C2FF568-8469-4377-8D7E-956236616BBE}"/>
  </dataValidations>
  <pageMargins left="0.5" right="0.5" top="0.5" bottom="0.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9</vt:i4>
      </vt:variant>
    </vt:vector>
  </HeadingPairs>
  <TitlesOfParts>
    <vt:vector size="13" baseType="lpstr">
      <vt:lpstr>App Info &amp; Participants</vt:lpstr>
      <vt:lpstr>SF424 Checklist</vt:lpstr>
      <vt:lpstr>Calendar</vt:lpstr>
      <vt:lpstr>CP Admin Only</vt:lpstr>
      <vt:lpstr>PrimeDeadline</vt:lpstr>
      <vt:lpstr>'App Info &amp; Participants'!Print_Area</vt:lpstr>
      <vt:lpstr>Calendar!Print_Area</vt:lpstr>
      <vt:lpstr>'CP Admin Only'!Print_Area</vt:lpstr>
      <vt:lpstr>'SF424 Checklist'!Print_Area</vt:lpstr>
      <vt:lpstr>Sponsor</vt:lpstr>
      <vt:lpstr>startday</vt:lpstr>
      <vt:lpstr>SubmissionDeadline</vt:lpstr>
      <vt:lpstr>'App Info &amp; Participants'!title</vt:lpstr>
    </vt:vector>
  </TitlesOfParts>
  <Company>FHCRC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Jeffrey Cary</dc:creator>
  <cp:lastModifiedBy>Akioka, Katrina J</cp:lastModifiedBy>
  <cp:lastPrinted>2018-10-05T21:08:15Z</cp:lastPrinted>
  <dcterms:created xsi:type="dcterms:W3CDTF">1998-09-30T17:07:00Z</dcterms:created>
  <dcterms:modified xsi:type="dcterms:W3CDTF">2021-11-16T16:46:27Z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