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G_G&amp;C\AgSP DASNR Templates and Forms\DASNR only forms and templates\Budget Templates\"/>
    </mc:Choice>
  </mc:AlternateContent>
  <bookViews>
    <workbookView xWindow="0" yWindow="0" windowWidth="28800" windowHeight="13635" tabRatio="718"/>
  </bookViews>
  <sheets>
    <sheet name="Introduction" sheetId="15" r:id="rId1"/>
    <sheet name="Instructions" sheetId="16" state="hidden" r:id="rId2"/>
    <sheet name="Research" sheetId="4" r:id="rId3"/>
    <sheet name="Extension" sheetId="17" r:id="rId4"/>
    <sheet name="Instruction-Education" sheetId="10" r:id="rId5"/>
    <sheet name="Co-PI 3" sheetId="18" r:id="rId6"/>
    <sheet name="Co-PI 4" sheetId="11" r:id="rId7"/>
    <sheet name="CUMULATIVE" sheetId="12" r:id="rId8"/>
  </sheets>
  <definedNames>
    <definedName name="_xlnm.Print_Area" localSheetId="5">'Co-PI 3'!$A$1:$R$112</definedName>
    <definedName name="_xlnm.Print_Area" localSheetId="6">'Co-PI 4'!$A$1:$R$112</definedName>
    <definedName name="_xlnm.Print_Area" localSheetId="7">CUMULATIVE!$A$1:$Q$112</definedName>
    <definedName name="_xlnm.Print_Area" localSheetId="3">Extension!$A$1:$R$112</definedName>
    <definedName name="_xlnm.Print_Area" localSheetId="4">'Instruction-Education'!$A$1:$R$112</definedName>
    <definedName name="_xlnm.Print_Area" localSheetId="1">Instructions!$A$1:$N$79</definedName>
    <definedName name="_xlnm.Print_Area" localSheetId="2">Research!$A$1:$R$112</definedName>
  </definedNames>
  <calcPr calcId="152511"/>
</workbook>
</file>

<file path=xl/calcChain.xml><?xml version="1.0" encoding="utf-8"?>
<calcChain xmlns="http://schemas.openxmlformats.org/spreadsheetml/2006/main">
  <c r="E5" i="12" l="1"/>
  <c r="E4" i="12"/>
  <c r="E3" i="12"/>
  <c r="E2" i="12"/>
  <c r="E1" i="12"/>
  <c r="I94" i="12" l="1"/>
  <c r="I91" i="12"/>
  <c r="J91" i="12"/>
  <c r="K91" i="12"/>
  <c r="L91" i="12"/>
  <c r="M91" i="12"/>
  <c r="I92" i="12"/>
  <c r="J92" i="12"/>
  <c r="K92" i="12"/>
  <c r="L92" i="12"/>
  <c r="M92" i="12"/>
  <c r="I93" i="12"/>
  <c r="J93" i="12"/>
  <c r="K93" i="12"/>
  <c r="L93" i="12"/>
  <c r="M93" i="12"/>
  <c r="J90" i="12"/>
  <c r="K90" i="12"/>
  <c r="L90" i="12"/>
  <c r="M90" i="12"/>
  <c r="I90" i="12"/>
  <c r="I83" i="12"/>
  <c r="J83" i="12"/>
  <c r="K83" i="12"/>
  <c r="L83" i="12"/>
  <c r="M83" i="12"/>
  <c r="N83" i="12"/>
  <c r="I84" i="12"/>
  <c r="J84" i="12"/>
  <c r="K84" i="12"/>
  <c r="L84" i="12"/>
  <c r="M84" i="12"/>
  <c r="I85" i="12"/>
  <c r="J85" i="12"/>
  <c r="K85" i="12"/>
  <c r="L85" i="12"/>
  <c r="M85" i="12"/>
  <c r="I86" i="12"/>
  <c r="J86" i="12"/>
  <c r="K86" i="12"/>
  <c r="L86" i="12"/>
  <c r="M86" i="12"/>
  <c r="I87" i="12"/>
  <c r="J87" i="12"/>
  <c r="K87" i="12"/>
  <c r="L87" i="12"/>
  <c r="M87" i="12"/>
  <c r="I88" i="12"/>
  <c r="J88" i="12"/>
  <c r="K88" i="12"/>
  <c r="L88" i="12"/>
  <c r="M88" i="12"/>
  <c r="J80" i="12"/>
  <c r="K80" i="12"/>
  <c r="L80" i="12"/>
  <c r="M80" i="12"/>
  <c r="I80" i="12"/>
  <c r="N65" i="12"/>
  <c r="I71" i="12"/>
  <c r="J71" i="12"/>
  <c r="K71" i="12"/>
  <c r="L71" i="12"/>
  <c r="M71" i="12"/>
  <c r="I72" i="12"/>
  <c r="J72" i="12"/>
  <c r="K72" i="12"/>
  <c r="L72" i="12"/>
  <c r="M72" i="12"/>
  <c r="I73" i="12"/>
  <c r="J73" i="12"/>
  <c r="K73" i="12"/>
  <c r="L73" i="12"/>
  <c r="M73" i="12"/>
  <c r="M70" i="12"/>
  <c r="L70" i="12"/>
  <c r="K70" i="12"/>
  <c r="J70" i="12"/>
  <c r="I70" i="12"/>
  <c r="L68" i="12"/>
  <c r="I63" i="12"/>
  <c r="J63" i="12"/>
  <c r="K63" i="12"/>
  <c r="L63" i="12"/>
  <c r="M63" i="12"/>
  <c r="I64" i="12"/>
  <c r="J64" i="12"/>
  <c r="K64" i="12"/>
  <c r="L64" i="12"/>
  <c r="M64" i="12"/>
  <c r="I65" i="12"/>
  <c r="J65" i="12"/>
  <c r="K65" i="12"/>
  <c r="L65" i="12"/>
  <c r="M65" i="12"/>
  <c r="I66" i="12"/>
  <c r="J66" i="12"/>
  <c r="K66" i="12"/>
  <c r="L66" i="12"/>
  <c r="M66" i="12"/>
  <c r="I67" i="12"/>
  <c r="J67" i="12"/>
  <c r="K67" i="12"/>
  <c r="L67" i="12"/>
  <c r="M67" i="12"/>
  <c r="M62" i="12"/>
  <c r="L62" i="12"/>
  <c r="K62" i="12"/>
  <c r="J62" i="12"/>
  <c r="I62" i="12"/>
  <c r="I54" i="12"/>
  <c r="J54" i="12"/>
  <c r="K54" i="12"/>
  <c r="L54" i="12"/>
  <c r="M54" i="12"/>
  <c r="I55" i="12"/>
  <c r="J55" i="12"/>
  <c r="K55" i="12"/>
  <c r="L55" i="12"/>
  <c r="M55" i="12"/>
  <c r="I56" i="12"/>
  <c r="J56" i="12"/>
  <c r="K56" i="12"/>
  <c r="L56" i="12"/>
  <c r="M56" i="12"/>
  <c r="I57" i="12"/>
  <c r="J57" i="12"/>
  <c r="K57" i="12"/>
  <c r="L57" i="12"/>
  <c r="M57" i="12"/>
  <c r="I58" i="12"/>
  <c r="J58" i="12"/>
  <c r="K58" i="12"/>
  <c r="L58" i="12"/>
  <c r="M58" i="12"/>
  <c r="I59" i="12"/>
  <c r="J59" i="12"/>
  <c r="K59" i="12"/>
  <c r="L59" i="12"/>
  <c r="M59" i="12"/>
  <c r="M53" i="12"/>
  <c r="L53" i="12"/>
  <c r="K53" i="12"/>
  <c r="J53" i="12"/>
  <c r="I53" i="12"/>
  <c r="I51" i="12"/>
  <c r="I49" i="12"/>
  <c r="J49" i="12"/>
  <c r="K49" i="12"/>
  <c r="L49" i="12"/>
  <c r="M49" i="12"/>
  <c r="I50" i="12"/>
  <c r="J50" i="12"/>
  <c r="K50" i="12"/>
  <c r="L50" i="12"/>
  <c r="M50" i="12"/>
  <c r="J48" i="12"/>
  <c r="K48" i="12"/>
  <c r="L48" i="12"/>
  <c r="M48" i="12"/>
  <c r="I48" i="12"/>
  <c r="I24" i="12"/>
  <c r="I23" i="12"/>
  <c r="I21" i="12"/>
  <c r="I19" i="12"/>
  <c r="I16" i="12"/>
  <c r="I10" i="12"/>
  <c r="H101" i="11"/>
  <c r="F101" i="11"/>
  <c r="H100" i="11"/>
  <c r="F100" i="11"/>
  <c r="M94" i="11"/>
  <c r="L94" i="11"/>
  <c r="K94" i="11"/>
  <c r="J94" i="11"/>
  <c r="I94" i="11"/>
  <c r="N93" i="11"/>
  <c r="N92" i="11"/>
  <c r="N91" i="11"/>
  <c r="N90" i="11"/>
  <c r="N88" i="11"/>
  <c r="N87" i="11"/>
  <c r="N86" i="11"/>
  <c r="N85" i="11"/>
  <c r="N84" i="11"/>
  <c r="N83" i="11"/>
  <c r="I82" i="11"/>
  <c r="I81" i="11"/>
  <c r="N80" i="11"/>
  <c r="M74" i="11"/>
  <c r="L74" i="11"/>
  <c r="K74" i="11"/>
  <c r="J74" i="11"/>
  <c r="I74" i="11"/>
  <c r="N73" i="11"/>
  <c r="N72" i="11"/>
  <c r="N71" i="11"/>
  <c r="N70" i="11"/>
  <c r="M68" i="11"/>
  <c r="L68" i="11"/>
  <c r="K68" i="11"/>
  <c r="J68" i="11"/>
  <c r="I68" i="11"/>
  <c r="N67" i="11"/>
  <c r="N66" i="11"/>
  <c r="N65" i="11"/>
  <c r="N64" i="11"/>
  <c r="N63" i="11"/>
  <c r="N62" i="11"/>
  <c r="M60" i="11"/>
  <c r="L60" i="11"/>
  <c r="K60" i="11"/>
  <c r="J60" i="11"/>
  <c r="I60" i="11"/>
  <c r="N59" i="11"/>
  <c r="N58" i="11"/>
  <c r="N57" i="11"/>
  <c r="N56" i="11"/>
  <c r="N55" i="11"/>
  <c r="N54" i="11"/>
  <c r="N53" i="11"/>
  <c r="M51" i="11"/>
  <c r="M75" i="11" s="1"/>
  <c r="L51" i="11"/>
  <c r="K51" i="11"/>
  <c r="J51" i="11"/>
  <c r="I51" i="11"/>
  <c r="I75" i="11" s="1"/>
  <c r="N50" i="11"/>
  <c r="N49" i="11"/>
  <c r="N48" i="11"/>
  <c r="N51" i="11" s="1"/>
  <c r="Q32" i="11"/>
  <c r="I42" i="11" s="1"/>
  <c r="Q31" i="11"/>
  <c r="J41" i="11" s="1"/>
  <c r="Q30" i="11"/>
  <c r="Q29" i="11"/>
  <c r="I37" i="11" s="1"/>
  <c r="Q28" i="11"/>
  <c r="J34" i="11" s="1"/>
  <c r="Q27" i="11"/>
  <c r="I29" i="11" s="1"/>
  <c r="I25" i="11"/>
  <c r="J24" i="11"/>
  <c r="J23" i="11"/>
  <c r="K23" i="11" s="1"/>
  <c r="J22" i="11"/>
  <c r="J21" i="11"/>
  <c r="K21" i="11" s="1"/>
  <c r="J20" i="11"/>
  <c r="K19" i="11"/>
  <c r="J19" i="11"/>
  <c r="J18" i="11"/>
  <c r="K18" i="11" s="1"/>
  <c r="K36" i="11" s="1"/>
  <c r="J17" i="11"/>
  <c r="J35" i="11" s="1"/>
  <c r="J16" i="11"/>
  <c r="K16" i="11" s="1"/>
  <c r="J14" i="11"/>
  <c r="K14" i="11" s="1"/>
  <c r="L14" i="11" s="1"/>
  <c r="J13" i="11"/>
  <c r="K13" i="11" s="1"/>
  <c r="J12" i="11"/>
  <c r="K12" i="11" s="1"/>
  <c r="L12" i="11" s="1"/>
  <c r="J11" i="11"/>
  <c r="K11" i="11" s="1"/>
  <c r="K29" i="11" s="1"/>
  <c r="K10" i="11"/>
  <c r="J10" i="11"/>
  <c r="H101" i="18"/>
  <c r="F101" i="18"/>
  <c r="H100" i="18"/>
  <c r="F100" i="18"/>
  <c r="M94" i="18"/>
  <c r="L94" i="18"/>
  <c r="K94" i="18"/>
  <c r="J94" i="18"/>
  <c r="I94" i="18"/>
  <c r="N93" i="18"/>
  <c r="N92" i="18"/>
  <c r="N91" i="18"/>
  <c r="N90" i="18"/>
  <c r="N88" i="18"/>
  <c r="N87" i="18"/>
  <c r="N86" i="18"/>
  <c r="N85" i="18"/>
  <c r="N84" i="18"/>
  <c r="N83" i="18"/>
  <c r="I82" i="18"/>
  <c r="I81" i="18"/>
  <c r="N80" i="18"/>
  <c r="N80" i="12" s="1"/>
  <c r="M74" i="18"/>
  <c r="L74" i="18"/>
  <c r="K74" i="18"/>
  <c r="J74" i="18"/>
  <c r="I74" i="18"/>
  <c r="N73" i="18"/>
  <c r="N72" i="18"/>
  <c r="N71" i="18"/>
  <c r="N74" i="18" s="1"/>
  <c r="N70" i="18"/>
  <c r="M68" i="18"/>
  <c r="L68" i="18"/>
  <c r="K68" i="18"/>
  <c r="K68" i="12" s="1"/>
  <c r="J68" i="18"/>
  <c r="I68" i="18"/>
  <c r="N67" i="18"/>
  <c r="N66" i="18"/>
  <c r="N65" i="18"/>
  <c r="N64" i="18"/>
  <c r="N63" i="18"/>
  <c r="N62" i="18"/>
  <c r="M60" i="18"/>
  <c r="L60" i="18"/>
  <c r="K60" i="18"/>
  <c r="J60" i="18"/>
  <c r="I60" i="18"/>
  <c r="N59" i="18"/>
  <c r="N58" i="18"/>
  <c r="N57" i="18"/>
  <c r="N56" i="18"/>
  <c r="N55" i="18"/>
  <c r="N54" i="18"/>
  <c r="N53" i="18"/>
  <c r="N60" i="18" s="1"/>
  <c r="M51" i="18"/>
  <c r="M75" i="18" s="1"/>
  <c r="L51" i="18"/>
  <c r="K51" i="18"/>
  <c r="J51" i="18"/>
  <c r="I51" i="18"/>
  <c r="I75" i="18" s="1"/>
  <c r="N50" i="18"/>
  <c r="N49" i="18"/>
  <c r="N48" i="18"/>
  <c r="N51" i="18" s="1"/>
  <c r="I41" i="18"/>
  <c r="Q32" i="18"/>
  <c r="I42" i="18" s="1"/>
  <c r="I32" i="18"/>
  <c r="Q31" i="18"/>
  <c r="Q30" i="18"/>
  <c r="Q29" i="18"/>
  <c r="I37" i="18" s="1"/>
  <c r="Q28" i="18"/>
  <c r="J35" i="18" s="1"/>
  <c r="Q27" i="18"/>
  <c r="I25" i="18"/>
  <c r="J24" i="18"/>
  <c r="J23" i="18"/>
  <c r="K23" i="18" s="1"/>
  <c r="J22" i="18"/>
  <c r="J21" i="18"/>
  <c r="K21" i="18" s="1"/>
  <c r="J20" i="18"/>
  <c r="J19" i="18"/>
  <c r="K19" i="18" s="1"/>
  <c r="J18" i="18"/>
  <c r="K17" i="18"/>
  <c r="J17" i="18"/>
  <c r="J16" i="18"/>
  <c r="K16" i="18" s="1"/>
  <c r="K14" i="18"/>
  <c r="L14" i="18" s="1"/>
  <c r="L32" i="18" s="1"/>
  <c r="J14" i="18"/>
  <c r="J13" i="18"/>
  <c r="K13" i="18" s="1"/>
  <c r="K12" i="18"/>
  <c r="L12" i="18" s="1"/>
  <c r="L30" i="18" s="1"/>
  <c r="J12" i="18"/>
  <c r="J11" i="18"/>
  <c r="K11" i="18" s="1"/>
  <c r="K10" i="18"/>
  <c r="J10" i="18"/>
  <c r="H101" i="10"/>
  <c r="F101" i="10"/>
  <c r="H100" i="10"/>
  <c r="F100" i="10"/>
  <c r="M94" i="10"/>
  <c r="L94" i="10"/>
  <c r="K94" i="10"/>
  <c r="J94" i="10"/>
  <c r="I94" i="10"/>
  <c r="N93" i="10"/>
  <c r="N92" i="10"/>
  <c r="N92" i="12" s="1"/>
  <c r="N91" i="10"/>
  <c r="N90" i="10"/>
  <c r="N88" i="10"/>
  <c r="N87" i="10"/>
  <c r="N87" i="12" s="1"/>
  <c r="N86" i="10"/>
  <c r="N85" i="10"/>
  <c r="N84" i="10"/>
  <c r="N83" i="10"/>
  <c r="I82" i="10"/>
  <c r="I81" i="10"/>
  <c r="N80" i="10"/>
  <c r="M74" i="10"/>
  <c r="L74" i="10"/>
  <c r="K74" i="10"/>
  <c r="J74" i="10"/>
  <c r="I74" i="10"/>
  <c r="N73" i="10"/>
  <c r="N72" i="10"/>
  <c r="N71" i="10"/>
  <c r="N70" i="10"/>
  <c r="M68" i="10"/>
  <c r="L68" i="10"/>
  <c r="K68" i="10"/>
  <c r="J68" i="10"/>
  <c r="I68" i="10"/>
  <c r="N67" i="10"/>
  <c r="N66" i="10"/>
  <c r="N65" i="10"/>
  <c r="N64" i="10"/>
  <c r="N63" i="10"/>
  <c r="N62" i="10"/>
  <c r="M60" i="10"/>
  <c r="L60" i="10"/>
  <c r="K60" i="10"/>
  <c r="J60" i="10"/>
  <c r="I60" i="10"/>
  <c r="N59" i="10"/>
  <c r="N58" i="10"/>
  <c r="N57" i="10"/>
  <c r="N56" i="10"/>
  <c r="N55" i="10"/>
  <c r="N54" i="10"/>
  <c r="N53" i="10"/>
  <c r="M51" i="10"/>
  <c r="L51" i="10"/>
  <c r="K51" i="10"/>
  <c r="J51" i="10"/>
  <c r="I51" i="10"/>
  <c r="N50" i="10"/>
  <c r="N49" i="10"/>
  <c r="N48" i="10"/>
  <c r="Q32" i="10"/>
  <c r="I42" i="10" s="1"/>
  <c r="Q31" i="10"/>
  <c r="I41" i="10" s="1"/>
  <c r="Q30" i="10"/>
  <c r="I39" i="10" s="1"/>
  <c r="Q29" i="10"/>
  <c r="I37" i="10" s="1"/>
  <c r="Q28" i="10"/>
  <c r="I35" i="10" s="1"/>
  <c r="Q27" i="10"/>
  <c r="I31" i="10" s="1"/>
  <c r="I25" i="10"/>
  <c r="J24" i="10"/>
  <c r="K24" i="10" s="1"/>
  <c r="J23" i="10"/>
  <c r="J41" i="10" s="1"/>
  <c r="J22" i="10"/>
  <c r="J82" i="10" s="1"/>
  <c r="J21" i="10"/>
  <c r="K21" i="10" s="1"/>
  <c r="J20" i="10"/>
  <c r="K20" i="10" s="1"/>
  <c r="K19" i="10"/>
  <c r="L19" i="10" s="1"/>
  <c r="J19" i="10"/>
  <c r="J18" i="10"/>
  <c r="K18" i="10" s="1"/>
  <c r="J17" i="10"/>
  <c r="K17" i="10" s="1"/>
  <c r="K35" i="10" s="1"/>
  <c r="J16" i="10"/>
  <c r="K16" i="10" s="1"/>
  <c r="J14" i="10"/>
  <c r="J13" i="10"/>
  <c r="K13" i="10" s="1"/>
  <c r="J12" i="10"/>
  <c r="K12" i="10" s="1"/>
  <c r="L12" i="10" s="1"/>
  <c r="J11" i="10"/>
  <c r="K11" i="10" s="1"/>
  <c r="K10" i="10"/>
  <c r="L10" i="10" s="1"/>
  <c r="J10" i="10"/>
  <c r="H101" i="4"/>
  <c r="F101" i="4"/>
  <c r="H100" i="4"/>
  <c r="F100" i="4"/>
  <c r="M94" i="4"/>
  <c r="M94" i="12" s="1"/>
  <c r="L94" i="4"/>
  <c r="L94" i="12" s="1"/>
  <c r="K94" i="4"/>
  <c r="J94" i="4"/>
  <c r="J94" i="12" s="1"/>
  <c r="I94" i="4"/>
  <c r="N93" i="4"/>
  <c r="N92" i="4"/>
  <c r="N91" i="4"/>
  <c r="N90" i="4"/>
  <c r="N94" i="4" s="1"/>
  <c r="N88" i="4"/>
  <c r="N87" i="4"/>
  <c r="N86" i="4"/>
  <c r="N85" i="4"/>
  <c r="N84" i="4"/>
  <c r="N83" i="4"/>
  <c r="I82" i="4"/>
  <c r="I81" i="4"/>
  <c r="N80" i="4"/>
  <c r="M74" i="4"/>
  <c r="L74" i="4"/>
  <c r="K74" i="4"/>
  <c r="K74" i="12" s="1"/>
  <c r="J74" i="4"/>
  <c r="I74" i="4"/>
  <c r="N73" i="4"/>
  <c r="N73" i="12" s="1"/>
  <c r="N72" i="4"/>
  <c r="N72" i="12" s="1"/>
  <c r="N71" i="4"/>
  <c r="N71" i="12" s="1"/>
  <c r="N70" i="4"/>
  <c r="M68" i="4"/>
  <c r="L68" i="4"/>
  <c r="K68" i="4"/>
  <c r="J68" i="4"/>
  <c r="I68" i="4"/>
  <c r="N67" i="4"/>
  <c r="N66" i="4"/>
  <c r="N65" i="4"/>
  <c r="N64" i="4"/>
  <c r="N63" i="4"/>
  <c r="N63" i="12" s="1"/>
  <c r="N62" i="4"/>
  <c r="M60" i="4"/>
  <c r="L60" i="4"/>
  <c r="K60" i="4"/>
  <c r="K60" i="12" s="1"/>
  <c r="J60" i="4"/>
  <c r="I60" i="4"/>
  <c r="N59" i="4"/>
  <c r="N58" i="4"/>
  <c r="N57" i="4"/>
  <c r="N56" i="4"/>
  <c r="N55" i="4"/>
  <c r="N54" i="4"/>
  <c r="N53" i="4"/>
  <c r="M51" i="4"/>
  <c r="L51" i="4"/>
  <c r="K51" i="4"/>
  <c r="J51" i="4"/>
  <c r="I51" i="4"/>
  <c r="N50" i="4"/>
  <c r="N49" i="4"/>
  <c r="N48" i="4"/>
  <c r="I41" i="4"/>
  <c r="Q32" i="4"/>
  <c r="I42" i="4" s="1"/>
  <c r="J32" i="4"/>
  <c r="Q31" i="4"/>
  <c r="Q30" i="4"/>
  <c r="I40" i="4" s="1"/>
  <c r="Q29" i="4"/>
  <c r="I38" i="4" s="1"/>
  <c r="Q28" i="4"/>
  <c r="I36" i="4" s="1"/>
  <c r="Q27" i="4"/>
  <c r="I32" i="4" s="1"/>
  <c r="I25" i="4"/>
  <c r="J24" i="4"/>
  <c r="J24" i="12" s="1"/>
  <c r="J23" i="4"/>
  <c r="K23" i="4" s="1"/>
  <c r="J22" i="4"/>
  <c r="J82" i="4" s="1"/>
  <c r="J21" i="4"/>
  <c r="J20" i="4"/>
  <c r="J19" i="4"/>
  <c r="K19" i="4" s="1"/>
  <c r="K18" i="4"/>
  <c r="L18" i="4" s="1"/>
  <c r="J18" i="4"/>
  <c r="J17" i="4"/>
  <c r="J16" i="4"/>
  <c r="J14" i="4"/>
  <c r="K14" i="4" s="1"/>
  <c r="K13" i="4"/>
  <c r="L13" i="4" s="1"/>
  <c r="J13" i="4"/>
  <c r="J12" i="4"/>
  <c r="J11" i="4"/>
  <c r="J10" i="4"/>
  <c r="N64" i="17"/>
  <c r="N65" i="17"/>
  <c r="N66" i="17"/>
  <c r="N66" i="12" s="1"/>
  <c r="Q32" i="17"/>
  <c r="I42" i="17" s="1"/>
  <c r="Q31" i="17"/>
  <c r="I41" i="17" s="1"/>
  <c r="Q30" i="17"/>
  <c r="I40" i="17" s="1"/>
  <c r="Q29" i="17"/>
  <c r="I38" i="17" s="1"/>
  <c r="Q28" i="17"/>
  <c r="I34" i="17" s="1"/>
  <c r="Q27" i="17"/>
  <c r="I29" i="17" s="1"/>
  <c r="J94" i="17"/>
  <c r="K94" i="17"/>
  <c r="K94" i="12" s="1"/>
  <c r="L94" i="17"/>
  <c r="M94" i="17"/>
  <c r="I94" i="17"/>
  <c r="J74" i="17"/>
  <c r="J74" i="12" s="1"/>
  <c r="K74" i="17"/>
  <c r="L74" i="17"/>
  <c r="M74" i="17"/>
  <c r="I74" i="17"/>
  <c r="J68" i="17"/>
  <c r="K68" i="17"/>
  <c r="L68" i="17"/>
  <c r="M68" i="17"/>
  <c r="I68" i="17"/>
  <c r="J60" i="17"/>
  <c r="J60" i="12" s="1"/>
  <c r="K60" i="17"/>
  <c r="L60" i="17"/>
  <c r="M60" i="17"/>
  <c r="I60" i="17"/>
  <c r="J51" i="17"/>
  <c r="K51" i="17"/>
  <c r="L51" i="17"/>
  <c r="L75" i="17" s="1"/>
  <c r="M51" i="17"/>
  <c r="I51" i="17"/>
  <c r="J17" i="17"/>
  <c r="K17" i="17" s="1"/>
  <c r="L17" i="17" s="1"/>
  <c r="J18" i="17"/>
  <c r="J19" i="17"/>
  <c r="J20" i="17"/>
  <c r="J21" i="17"/>
  <c r="K21" i="17" s="1"/>
  <c r="L21" i="17" s="1"/>
  <c r="J22" i="17"/>
  <c r="J82" i="17" s="1"/>
  <c r="J23" i="17"/>
  <c r="J41" i="17" s="1"/>
  <c r="J24" i="17"/>
  <c r="K24" i="17" s="1"/>
  <c r="L24" i="17" s="1"/>
  <c r="M24" i="17" s="1"/>
  <c r="J16" i="17"/>
  <c r="J11" i="17"/>
  <c r="K11" i="17" s="1"/>
  <c r="J12" i="17"/>
  <c r="K12" i="17" s="1"/>
  <c r="K30" i="17" s="1"/>
  <c r="J13" i="17"/>
  <c r="K13" i="17" s="1"/>
  <c r="J10" i="17"/>
  <c r="N48" i="17"/>
  <c r="N56" i="17"/>
  <c r="N57" i="17"/>
  <c r="N58" i="17"/>
  <c r="N59" i="17"/>
  <c r="N62" i="17"/>
  <c r="N63" i="17"/>
  <c r="N67" i="17"/>
  <c r="N70" i="17"/>
  <c r="N70" i="12" s="1"/>
  <c r="N71" i="17"/>
  <c r="N72" i="17"/>
  <c r="N73" i="17"/>
  <c r="N55" i="17"/>
  <c r="N54" i="17"/>
  <c r="N53" i="17"/>
  <c r="N49" i="17"/>
  <c r="N50" i="17"/>
  <c r="H101" i="17"/>
  <c r="F101" i="17"/>
  <c r="H100" i="17"/>
  <c r="F100" i="17"/>
  <c r="N93" i="17"/>
  <c r="N92" i="17"/>
  <c r="N91" i="17"/>
  <c r="N90" i="17"/>
  <c r="N90" i="12" s="1"/>
  <c r="N88" i="17"/>
  <c r="N87" i="17"/>
  <c r="N86" i="17"/>
  <c r="N85" i="17"/>
  <c r="N85" i="12" s="1"/>
  <c r="N84" i="17"/>
  <c r="N83" i="17"/>
  <c r="I82" i="17"/>
  <c r="I81" i="17"/>
  <c r="N80" i="17"/>
  <c r="I25" i="17"/>
  <c r="J14" i="17"/>
  <c r="Q93" i="12" l="1"/>
  <c r="N74" i="12"/>
  <c r="Q90" i="12"/>
  <c r="K10" i="4"/>
  <c r="K10" i="12" s="1"/>
  <c r="J10" i="12"/>
  <c r="J38" i="4"/>
  <c r="K20" i="4"/>
  <c r="Q91" i="12"/>
  <c r="L75" i="10"/>
  <c r="K18" i="18"/>
  <c r="J36" i="18"/>
  <c r="J75" i="18"/>
  <c r="K75" i="17"/>
  <c r="J29" i="4"/>
  <c r="K11" i="4"/>
  <c r="K29" i="4" s="1"/>
  <c r="J81" i="4"/>
  <c r="J21" i="12"/>
  <c r="K75" i="4"/>
  <c r="K51" i="12"/>
  <c r="N68" i="12"/>
  <c r="N67" i="12"/>
  <c r="Q92" i="12"/>
  <c r="I95" i="4"/>
  <c r="I81" i="12"/>
  <c r="N84" i="12"/>
  <c r="N88" i="12"/>
  <c r="N93" i="12"/>
  <c r="J32" i="10"/>
  <c r="K23" i="10"/>
  <c r="L23" i="10" s="1"/>
  <c r="M12" i="18"/>
  <c r="M30" i="18" s="1"/>
  <c r="K34" i="18"/>
  <c r="L16" i="18"/>
  <c r="M16" i="18" s="1"/>
  <c r="M34" i="18" s="1"/>
  <c r="I29" i="18"/>
  <c r="I31" i="18"/>
  <c r="I30" i="18"/>
  <c r="K32" i="18"/>
  <c r="L30" i="11"/>
  <c r="J19" i="12"/>
  <c r="J34" i="4"/>
  <c r="K24" i="4"/>
  <c r="K42" i="4" s="1"/>
  <c r="L75" i="4"/>
  <c r="L60" i="12"/>
  <c r="N64" i="12"/>
  <c r="I68" i="12"/>
  <c r="M68" i="12"/>
  <c r="L74" i="12"/>
  <c r="K14" i="10"/>
  <c r="L14" i="10" s="1"/>
  <c r="L32" i="10" s="1"/>
  <c r="K39" i="10"/>
  <c r="K81" i="10"/>
  <c r="N51" i="10"/>
  <c r="N60" i="10"/>
  <c r="J75" i="10"/>
  <c r="N74" i="10"/>
  <c r="K29" i="18"/>
  <c r="L11" i="18"/>
  <c r="M11" i="18" s="1"/>
  <c r="I28" i="18"/>
  <c r="K17" i="11"/>
  <c r="I41" i="11"/>
  <c r="J16" i="12"/>
  <c r="M51" i="12"/>
  <c r="N62" i="12"/>
  <c r="M75" i="17"/>
  <c r="K16" i="4"/>
  <c r="K22" i="4"/>
  <c r="L22" i="4" s="1"/>
  <c r="M22" i="4" s="1"/>
  <c r="I60" i="12"/>
  <c r="M75" i="4"/>
  <c r="M75" i="12" s="1"/>
  <c r="M60" i="12"/>
  <c r="J68" i="12"/>
  <c r="N74" i="4"/>
  <c r="I74" i="12"/>
  <c r="M74" i="12"/>
  <c r="N86" i="12"/>
  <c r="N91" i="12"/>
  <c r="N94" i="12" s="1"/>
  <c r="K75" i="10"/>
  <c r="N68" i="10"/>
  <c r="N60" i="11"/>
  <c r="N75" i="11" s="1"/>
  <c r="J75" i="11"/>
  <c r="N74" i="11"/>
  <c r="L51" i="12"/>
  <c r="N94" i="10"/>
  <c r="K75" i="18"/>
  <c r="N68" i="18"/>
  <c r="N94" i="18"/>
  <c r="K75" i="11"/>
  <c r="N68" i="11"/>
  <c r="N94" i="11"/>
  <c r="N50" i="12"/>
  <c r="N58" i="12"/>
  <c r="N56" i="12"/>
  <c r="N54" i="12"/>
  <c r="J75" i="17"/>
  <c r="N51" i="4"/>
  <c r="N75" i="4" s="1"/>
  <c r="J75" i="4"/>
  <c r="N60" i="4"/>
  <c r="N68" i="4"/>
  <c r="I75" i="10"/>
  <c r="M75" i="10"/>
  <c r="J41" i="18"/>
  <c r="L75" i="18"/>
  <c r="K34" i="11"/>
  <c r="L75" i="11"/>
  <c r="J23" i="12"/>
  <c r="N49" i="12"/>
  <c r="J51" i="12"/>
  <c r="N59" i="12"/>
  <c r="N57" i="12"/>
  <c r="N55" i="12"/>
  <c r="J28" i="11"/>
  <c r="K30" i="11"/>
  <c r="I32" i="11"/>
  <c r="K31" i="11"/>
  <c r="J32" i="11"/>
  <c r="J37" i="11"/>
  <c r="I31" i="11"/>
  <c r="L32" i="11"/>
  <c r="I28" i="11"/>
  <c r="I30" i="11"/>
  <c r="I41" i="12"/>
  <c r="M29" i="18"/>
  <c r="K31" i="18"/>
  <c r="J28" i="18"/>
  <c r="J32" i="18"/>
  <c r="J37" i="18"/>
  <c r="I30" i="10"/>
  <c r="I28" i="10"/>
  <c r="K30" i="10"/>
  <c r="J28" i="10"/>
  <c r="J36" i="10"/>
  <c r="I32" i="10"/>
  <c r="J37" i="10"/>
  <c r="I42" i="12"/>
  <c r="I35" i="4"/>
  <c r="J36" i="4"/>
  <c r="I39" i="4"/>
  <c r="J42" i="4"/>
  <c r="J28" i="4"/>
  <c r="I31" i="4"/>
  <c r="J31" i="4"/>
  <c r="J40" i="4"/>
  <c r="K36" i="4"/>
  <c r="I75" i="4"/>
  <c r="L10" i="11"/>
  <c r="L19" i="11"/>
  <c r="K37" i="11"/>
  <c r="J82" i="11"/>
  <c r="J40" i="11"/>
  <c r="K22" i="11"/>
  <c r="L23" i="11"/>
  <c r="K41" i="11"/>
  <c r="K28" i="11"/>
  <c r="J31" i="11"/>
  <c r="L13" i="11"/>
  <c r="M14" i="11"/>
  <c r="M32" i="11" s="1"/>
  <c r="L18" i="11"/>
  <c r="K35" i="11"/>
  <c r="L17" i="11"/>
  <c r="K20" i="11"/>
  <c r="J38" i="11"/>
  <c r="K81" i="11"/>
  <c r="K39" i="11"/>
  <c r="L21" i="11"/>
  <c r="K24" i="11"/>
  <c r="J42" i="11"/>
  <c r="J25" i="11"/>
  <c r="I35" i="11"/>
  <c r="I36" i="11"/>
  <c r="I34" i="11"/>
  <c r="I39" i="11"/>
  <c r="I40" i="11"/>
  <c r="J39" i="11"/>
  <c r="K32" i="11"/>
  <c r="J36" i="11"/>
  <c r="L11" i="11"/>
  <c r="M12" i="11"/>
  <c r="M30" i="11" s="1"/>
  <c r="N14" i="11"/>
  <c r="L16" i="11"/>
  <c r="J29" i="11"/>
  <c r="I95" i="11"/>
  <c r="J30" i="11"/>
  <c r="I38" i="11"/>
  <c r="J81" i="11"/>
  <c r="J95" i="11" s="1"/>
  <c r="J29" i="18"/>
  <c r="L10" i="18"/>
  <c r="K36" i="18"/>
  <c r="L19" i="18"/>
  <c r="K37" i="18"/>
  <c r="J82" i="18"/>
  <c r="J40" i="18"/>
  <c r="K22" i="18"/>
  <c r="L23" i="18"/>
  <c r="K41" i="18"/>
  <c r="K28" i="18"/>
  <c r="L29" i="18"/>
  <c r="N29" i="18" s="1"/>
  <c r="K30" i="18"/>
  <c r="J31" i="18"/>
  <c r="N12" i="18"/>
  <c r="L13" i="18"/>
  <c r="M14" i="18"/>
  <c r="M32" i="18" s="1"/>
  <c r="L18" i="18"/>
  <c r="J34" i="18"/>
  <c r="N75" i="18"/>
  <c r="K35" i="18"/>
  <c r="L17" i="18"/>
  <c r="K20" i="18"/>
  <c r="J38" i="18"/>
  <c r="K81" i="18"/>
  <c r="K39" i="18"/>
  <c r="L21" i="18"/>
  <c r="K24" i="18"/>
  <c r="J42" i="18"/>
  <c r="J25" i="18"/>
  <c r="I35" i="18"/>
  <c r="I36" i="18"/>
  <c r="I34" i="18"/>
  <c r="I39" i="18"/>
  <c r="I40" i="18"/>
  <c r="J39" i="18"/>
  <c r="I95" i="18"/>
  <c r="J30" i="18"/>
  <c r="N30" i="18" s="1"/>
  <c r="I38" i="18"/>
  <c r="J81" i="18"/>
  <c r="K29" i="10"/>
  <c r="L11" i="10"/>
  <c r="K38" i="10"/>
  <c r="L20" i="10"/>
  <c r="M14" i="10"/>
  <c r="M32" i="10" s="1"/>
  <c r="K36" i="10"/>
  <c r="L18" i="10"/>
  <c r="L41" i="10"/>
  <c r="M23" i="10"/>
  <c r="M41" i="10" s="1"/>
  <c r="L30" i="10"/>
  <c r="M12" i="10"/>
  <c r="M30" i="10" s="1"/>
  <c r="K34" i="10"/>
  <c r="L16" i="10"/>
  <c r="K42" i="10"/>
  <c r="L24" i="10"/>
  <c r="L28" i="10"/>
  <c r="M10" i="10"/>
  <c r="K31" i="10"/>
  <c r="L13" i="10"/>
  <c r="L37" i="10"/>
  <c r="M19" i="10"/>
  <c r="M37" i="10" s="1"/>
  <c r="J34" i="10"/>
  <c r="J38" i="10"/>
  <c r="J40" i="10"/>
  <c r="J42" i="10"/>
  <c r="J25" i="10"/>
  <c r="K28" i="10"/>
  <c r="J31" i="10"/>
  <c r="K32" i="10"/>
  <c r="J35" i="10"/>
  <c r="J39" i="10"/>
  <c r="I95" i="10"/>
  <c r="J29" i="10"/>
  <c r="N10" i="10"/>
  <c r="L17" i="10"/>
  <c r="L21" i="10"/>
  <c r="K22" i="10"/>
  <c r="I29" i="10"/>
  <c r="J30" i="10"/>
  <c r="I34" i="10"/>
  <c r="I36" i="10"/>
  <c r="K37" i="10"/>
  <c r="I38" i="10"/>
  <c r="I40" i="10"/>
  <c r="K41" i="10"/>
  <c r="N41" i="10" s="1"/>
  <c r="J81" i="10"/>
  <c r="J95" i="10" s="1"/>
  <c r="K41" i="4"/>
  <c r="L23" i="4"/>
  <c r="L19" i="4"/>
  <c r="K37" i="4"/>
  <c r="L31" i="4"/>
  <c r="M13" i="4"/>
  <c r="M31" i="4" s="1"/>
  <c r="N31" i="4" s="1"/>
  <c r="L14" i="4"/>
  <c r="K32" i="4"/>
  <c r="L36" i="4"/>
  <c r="M18" i="4"/>
  <c r="M36" i="4" s="1"/>
  <c r="I37" i="4"/>
  <c r="K12" i="4"/>
  <c r="N13" i="4"/>
  <c r="K17" i="4"/>
  <c r="K21" i="4"/>
  <c r="L24" i="4"/>
  <c r="J25" i="4"/>
  <c r="I30" i="4"/>
  <c r="J35" i="4"/>
  <c r="J37" i="4"/>
  <c r="J39" i="4"/>
  <c r="J41" i="4"/>
  <c r="J41" i="12" s="1"/>
  <c r="I29" i="4"/>
  <c r="J30" i="4"/>
  <c r="K31" i="4"/>
  <c r="I34" i="4"/>
  <c r="I28" i="4"/>
  <c r="I75" i="17"/>
  <c r="J32" i="17"/>
  <c r="I32" i="17"/>
  <c r="I30" i="17"/>
  <c r="J28" i="17"/>
  <c r="I31" i="17"/>
  <c r="J30" i="17"/>
  <c r="I28" i="17"/>
  <c r="I39" i="17"/>
  <c r="J38" i="17"/>
  <c r="N94" i="17"/>
  <c r="I36" i="17"/>
  <c r="J42" i="17"/>
  <c r="I35" i="17"/>
  <c r="I37" i="17"/>
  <c r="J37" i="17"/>
  <c r="J34" i="17"/>
  <c r="J36" i="17"/>
  <c r="J40" i="17"/>
  <c r="K22" i="17"/>
  <c r="L22" i="17" s="1"/>
  <c r="L40" i="17" s="1"/>
  <c r="K20" i="17"/>
  <c r="L20" i="17" s="1"/>
  <c r="L38" i="17" s="1"/>
  <c r="J35" i="17"/>
  <c r="K18" i="17"/>
  <c r="L18" i="17" s="1"/>
  <c r="L36" i="17" s="1"/>
  <c r="J39" i="17"/>
  <c r="K23" i="17"/>
  <c r="K19" i="17"/>
  <c r="L19" i="17" s="1"/>
  <c r="L37" i="17" s="1"/>
  <c r="K16" i="17"/>
  <c r="J31" i="17"/>
  <c r="L11" i="17"/>
  <c r="M11" i="17" s="1"/>
  <c r="M29" i="17" s="1"/>
  <c r="K29" i="17"/>
  <c r="L13" i="17"/>
  <c r="L31" i="17" s="1"/>
  <c r="K31" i="17"/>
  <c r="K35" i="17"/>
  <c r="K39" i="17"/>
  <c r="K10" i="17"/>
  <c r="L10" i="17" s="1"/>
  <c r="M10" i="17" s="1"/>
  <c r="J29" i="17"/>
  <c r="K37" i="17"/>
  <c r="L39" i="17"/>
  <c r="M21" i="17"/>
  <c r="M39" i="17" s="1"/>
  <c r="L35" i="17"/>
  <c r="M17" i="17"/>
  <c r="M35" i="17" s="1"/>
  <c r="K36" i="17"/>
  <c r="L12" i="17"/>
  <c r="N74" i="17"/>
  <c r="N68" i="17"/>
  <c r="N60" i="17"/>
  <c r="N51" i="17"/>
  <c r="J81" i="17"/>
  <c r="J95" i="17" s="1"/>
  <c r="J25" i="17"/>
  <c r="K14" i="17"/>
  <c r="K32" i="17" s="1"/>
  <c r="I95" i="17"/>
  <c r="L23" i="12" l="1"/>
  <c r="J81" i="12"/>
  <c r="K82" i="4"/>
  <c r="K21" i="12"/>
  <c r="L40" i="4"/>
  <c r="L10" i="4"/>
  <c r="L10" i="12" s="1"/>
  <c r="K16" i="12"/>
  <c r="I95" i="12"/>
  <c r="L20" i="4"/>
  <c r="K19" i="12"/>
  <c r="Q94" i="12"/>
  <c r="L11" i="4"/>
  <c r="L82" i="4"/>
  <c r="K28" i="4"/>
  <c r="N16" i="18"/>
  <c r="N75" i="10"/>
  <c r="K75" i="12"/>
  <c r="K40" i="17"/>
  <c r="L23" i="17"/>
  <c r="M23" i="17" s="1"/>
  <c r="M41" i="17" s="1"/>
  <c r="K23" i="12"/>
  <c r="L16" i="4"/>
  <c r="K38" i="4"/>
  <c r="J95" i="4"/>
  <c r="J95" i="12" s="1"/>
  <c r="J95" i="18"/>
  <c r="L34" i="18"/>
  <c r="N11" i="18"/>
  <c r="J43" i="11"/>
  <c r="I75" i="12"/>
  <c r="K40" i="4"/>
  <c r="K34" i="4"/>
  <c r="J75" i="12"/>
  <c r="L75" i="12"/>
  <c r="K24" i="12"/>
  <c r="N32" i="11"/>
  <c r="N30" i="11"/>
  <c r="N32" i="18"/>
  <c r="N32" i="10"/>
  <c r="N30" i="10"/>
  <c r="N37" i="10"/>
  <c r="I28" i="12"/>
  <c r="J37" i="12"/>
  <c r="I37" i="12"/>
  <c r="J42" i="12"/>
  <c r="J34" i="12"/>
  <c r="I39" i="12"/>
  <c r="J28" i="12"/>
  <c r="I34" i="12"/>
  <c r="N36" i="4"/>
  <c r="J43" i="4"/>
  <c r="J44" i="4" s="1"/>
  <c r="J77" i="4" s="1"/>
  <c r="J39" i="12"/>
  <c r="I43" i="11"/>
  <c r="K40" i="11"/>
  <c r="K82" i="11"/>
  <c r="L22" i="11"/>
  <c r="L37" i="11"/>
  <c r="M19" i="11"/>
  <c r="M37" i="11" s="1"/>
  <c r="M11" i="11"/>
  <c r="M29" i="11" s="1"/>
  <c r="L29" i="11"/>
  <c r="N29" i="11" s="1"/>
  <c r="J44" i="11"/>
  <c r="J77" i="11" s="1"/>
  <c r="L81" i="11"/>
  <c r="L39" i="11"/>
  <c r="M21" i="11"/>
  <c r="K38" i="11"/>
  <c r="L20" i="11"/>
  <c r="L19" i="12" s="1"/>
  <c r="N21" i="11"/>
  <c r="M13" i="11"/>
  <c r="L31" i="11"/>
  <c r="K25" i="11"/>
  <c r="M16" i="11"/>
  <c r="M34" i="11" s="1"/>
  <c r="L34" i="11"/>
  <c r="M18" i="11"/>
  <c r="L36" i="11"/>
  <c r="N12" i="11"/>
  <c r="L28" i="11"/>
  <c r="M10" i="11"/>
  <c r="K42" i="11"/>
  <c r="L24" i="11"/>
  <c r="K95" i="11"/>
  <c r="M17" i="11"/>
  <c r="M35" i="11" s="1"/>
  <c r="L35" i="11"/>
  <c r="L41" i="11"/>
  <c r="M23" i="11"/>
  <c r="L35" i="18"/>
  <c r="M17" i="18"/>
  <c r="M35" i="18" s="1"/>
  <c r="M18" i="18"/>
  <c r="M36" i="18" s="1"/>
  <c r="L36" i="18"/>
  <c r="N36" i="18" s="1"/>
  <c r="L28" i="18"/>
  <c r="M10" i="18"/>
  <c r="J43" i="18"/>
  <c r="J44" i="18" s="1"/>
  <c r="J77" i="18" s="1"/>
  <c r="K42" i="18"/>
  <c r="L24" i="18"/>
  <c r="L24" i="12" s="1"/>
  <c r="L41" i="18"/>
  <c r="M23" i="18"/>
  <c r="M41" i="18" s="1"/>
  <c r="N34" i="18"/>
  <c r="I43" i="18"/>
  <c r="L81" i="18"/>
  <c r="L39" i="18"/>
  <c r="M21" i="18"/>
  <c r="K38" i="18"/>
  <c r="L20" i="18"/>
  <c r="M13" i="18"/>
  <c r="M31" i="18" s="1"/>
  <c r="N13" i="18"/>
  <c r="L31" i="18"/>
  <c r="K40" i="18"/>
  <c r="K82" i="18"/>
  <c r="K95" i="18" s="1"/>
  <c r="L22" i="18"/>
  <c r="L37" i="18"/>
  <c r="M19" i="18"/>
  <c r="K25" i="18"/>
  <c r="N14" i="18"/>
  <c r="K40" i="10"/>
  <c r="L22" i="10"/>
  <c r="K82" i="10"/>
  <c r="M17" i="10"/>
  <c r="M35" i="10" s="1"/>
  <c r="L35" i="10"/>
  <c r="M13" i="10"/>
  <c r="M31" i="10" s="1"/>
  <c r="L31" i="10"/>
  <c r="M16" i="10"/>
  <c r="M34" i="10" s="1"/>
  <c r="N34" i="10" s="1"/>
  <c r="L34" i="10"/>
  <c r="J43" i="10"/>
  <c r="J44" i="10" s="1"/>
  <c r="J77" i="10" s="1"/>
  <c r="I43" i="10"/>
  <c r="M18" i="10"/>
  <c r="L36" i="10"/>
  <c r="N12" i="10"/>
  <c r="M20" i="10"/>
  <c r="L38" i="10"/>
  <c r="K25" i="10"/>
  <c r="N14" i="10"/>
  <c r="M24" i="10"/>
  <c r="L42" i="10"/>
  <c r="M11" i="10"/>
  <c r="M29" i="10" s="1"/>
  <c r="L29" i="10"/>
  <c r="N29" i="10" s="1"/>
  <c r="N16" i="10"/>
  <c r="L81" i="10"/>
  <c r="L39" i="10"/>
  <c r="M21" i="10"/>
  <c r="K43" i="10"/>
  <c r="M28" i="10"/>
  <c r="N28" i="10" s="1"/>
  <c r="N19" i="10"/>
  <c r="N23" i="10"/>
  <c r="K81" i="4"/>
  <c r="K39" i="4"/>
  <c r="L21" i="4"/>
  <c r="K35" i="4"/>
  <c r="L17" i="4"/>
  <c r="M82" i="4"/>
  <c r="M40" i="4"/>
  <c r="K25" i="4"/>
  <c r="N22" i="4"/>
  <c r="L34" i="4"/>
  <c r="L37" i="4"/>
  <c r="M19" i="4"/>
  <c r="L41" i="4"/>
  <c r="M23" i="4"/>
  <c r="M23" i="12" s="1"/>
  <c r="L28" i="4"/>
  <c r="I43" i="4"/>
  <c r="N18" i="4"/>
  <c r="K30" i="4"/>
  <c r="L12" i="4"/>
  <c r="M24" i="4"/>
  <c r="L42" i="4"/>
  <c r="M11" i="4"/>
  <c r="M29" i="4" s="1"/>
  <c r="L29" i="4"/>
  <c r="L32" i="4"/>
  <c r="M14" i="4"/>
  <c r="N75" i="17"/>
  <c r="L41" i="17"/>
  <c r="M22" i="17"/>
  <c r="M40" i="17" s="1"/>
  <c r="M19" i="17"/>
  <c r="M37" i="17" s="1"/>
  <c r="K28" i="17"/>
  <c r="K82" i="17"/>
  <c r="M20" i="17"/>
  <c r="M38" i="17" s="1"/>
  <c r="K41" i="17"/>
  <c r="K41" i="12" s="1"/>
  <c r="K38" i="17"/>
  <c r="L29" i="17"/>
  <c r="N29" i="17" s="1"/>
  <c r="M18" i="17"/>
  <c r="M36" i="17" s="1"/>
  <c r="L16" i="17"/>
  <c r="K34" i="17"/>
  <c r="M13" i="17"/>
  <c r="M31" i="17" s="1"/>
  <c r="L30" i="17"/>
  <c r="M12" i="17"/>
  <c r="M30" i="17" s="1"/>
  <c r="K42" i="17"/>
  <c r="I43" i="17"/>
  <c r="I44" i="17" s="1"/>
  <c r="I77" i="17" s="1"/>
  <c r="I97" i="17" s="1"/>
  <c r="N11" i="17"/>
  <c r="K81" i="17"/>
  <c r="L14" i="17"/>
  <c r="L32" i="17" s="1"/>
  <c r="L28" i="17"/>
  <c r="K25" i="17"/>
  <c r="J43" i="17"/>
  <c r="G97" i="16"/>
  <c r="G96" i="16"/>
  <c r="G95" i="16"/>
  <c r="G94" i="16"/>
  <c r="G93" i="16"/>
  <c r="G92" i="16"/>
  <c r="F84" i="16"/>
  <c r="D84" i="16"/>
  <c r="F83" i="16"/>
  <c r="D83" i="16"/>
  <c r="N17" i="18" l="1"/>
  <c r="N35" i="18"/>
  <c r="L16" i="12"/>
  <c r="M20" i="4"/>
  <c r="L38" i="4"/>
  <c r="L25" i="4"/>
  <c r="M16" i="4"/>
  <c r="N40" i="4"/>
  <c r="L21" i="12"/>
  <c r="N18" i="18"/>
  <c r="N23" i="18"/>
  <c r="K43" i="11"/>
  <c r="N19" i="11"/>
  <c r="K81" i="12"/>
  <c r="K42" i="12"/>
  <c r="K37" i="12"/>
  <c r="K43" i="4"/>
  <c r="K44" i="4" s="1"/>
  <c r="K77" i="4" s="1"/>
  <c r="M10" i="4"/>
  <c r="N82" i="4"/>
  <c r="K39" i="12"/>
  <c r="K43" i="18"/>
  <c r="N11" i="11"/>
  <c r="N35" i="11"/>
  <c r="N34" i="11"/>
  <c r="N31" i="18"/>
  <c r="N41" i="18"/>
  <c r="N35" i="10"/>
  <c r="N31" i="10"/>
  <c r="L41" i="12"/>
  <c r="K34" i="12"/>
  <c r="K28" i="12"/>
  <c r="N29" i="4"/>
  <c r="M41" i="11"/>
  <c r="N41" i="11" s="1"/>
  <c r="N23" i="11"/>
  <c r="M31" i="11"/>
  <c r="N31" i="11" s="1"/>
  <c r="N13" i="11"/>
  <c r="N37" i="11"/>
  <c r="M28" i="11"/>
  <c r="N28" i="11" s="1"/>
  <c r="N10" i="11"/>
  <c r="K44" i="11"/>
  <c r="K77" i="11" s="1"/>
  <c r="M39" i="11"/>
  <c r="N39" i="11" s="1"/>
  <c r="M81" i="11"/>
  <c r="J101" i="11"/>
  <c r="J100" i="11"/>
  <c r="M22" i="11"/>
  <c r="L82" i="11"/>
  <c r="L95" i="11" s="1"/>
  <c r="L40" i="11"/>
  <c r="I44" i="11"/>
  <c r="N17" i="11"/>
  <c r="M24" i="11"/>
  <c r="L42" i="11"/>
  <c r="L25" i="11"/>
  <c r="M36" i="11"/>
  <c r="N36" i="11" s="1"/>
  <c r="N18" i="11"/>
  <c r="N16" i="11"/>
  <c r="M20" i="11"/>
  <c r="L38" i="11"/>
  <c r="J97" i="11"/>
  <c r="J101" i="18"/>
  <c r="J100" i="18"/>
  <c r="J97" i="18"/>
  <c r="K44" i="18"/>
  <c r="K77" i="18" s="1"/>
  <c r="K97" i="18" s="1"/>
  <c r="M25" i="18"/>
  <c r="M28" i="18"/>
  <c r="N28" i="18" s="1"/>
  <c r="M37" i="18"/>
  <c r="N19" i="18"/>
  <c r="M39" i="18"/>
  <c r="N39" i="18" s="1"/>
  <c r="M81" i="18"/>
  <c r="M24" i="18"/>
  <c r="M42" i="18" s="1"/>
  <c r="L42" i="18"/>
  <c r="N10" i="18"/>
  <c r="N37" i="18"/>
  <c r="N21" i="18"/>
  <c r="M22" i="18"/>
  <c r="L82" i="18"/>
  <c r="L40" i="18"/>
  <c r="M20" i="18"/>
  <c r="M19" i="12" s="1"/>
  <c r="L38" i="18"/>
  <c r="L43" i="18" s="1"/>
  <c r="L95" i="18"/>
  <c r="L25" i="18"/>
  <c r="N24" i="18"/>
  <c r="N42" i="18" s="1"/>
  <c r="I44" i="18"/>
  <c r="J101" i="10"/>
  <c r="J100" i="10"/>
  <c r="J97" i="10"/>
  <c r="M39" i="10"/>
  <c r="N39" i="10" s="1"/>
  <c r="M81" i="10"/>
  <c r="M36" i="10"/>
  <c r="N36" i="10" s="1"/>
  <c r="N18" i="10"/>
  <c r="N21" i="10"/>
  <c r="N17" i="10"/>
  <c r="M42" i="10"/>
  <c r="N24" i="10"/>
  <c r="N42" i="10" s="1"/>
  <c r="K44" i="10"/>
  <c r="K77" i="10" s="1"/>
  <c r="M38" i="10"/>
  <c r="N38" i="10" s="1"/>
  <c r="N20" i="10"/>
  <c r="I44" i="10"/>
  <c r="N11" i="10"/>
  <c r="K95" i="10"/>
  <c r="K97" i="10" s="1"/>
  <c r="M25" i="10"/>
  <c r="M22" i="10"/>
  <c r="L82" i="10"/>
  <c r="L40" i="10"/>
  <c r="L43" i="10" s="1"/>
  <c r="L25" i="10"/>
  <c r="N13" i="10"/>
  <c r="L95" i="10"/>
  <c r="M42" i="4"/>
  <c r="N24" i="4"/>
  <c r="N42" i="4" s="1"/>
  <c r="M28" i="4"/>
  <c r="M37" i="4"/>
  <c r="N19" i="4"/>
  <c r="M41" i="4"/>
  <c r="N23" i="4"/>
  <c r="L39" i="4"/>
  <c r="M21" i="4"/>
  <c r="L81" i="4"/>
  <c r="I44" i="4"/>
  <c r="N11" i="4"/>
  <c r="M32" i="4"/>
  <c r="N32" i="4" s="1"/>
  <c r="N14" i="4"/>
  <c r="J101" i="4"/>
  <c r="J100" i="4"/>
  <c r="J97" i="4"/>
  <c r="L35" i="4"/>
  <c r="M17" i="4"/>
  <c r="K95" i="4"/>
  <c r="M12" i="4"/>
  <c r="M30" i="4" s="1"/>
  <c r="L30" i="4"/>
  <c r="N12" i="4"/>
  <c r="M34" i="4"/>
  <c r="N16" i="4"/>
  <c r="N38" i="17"/>
  <c r="N20" i="17"/>
  <c r="M16" i="17"/>
  <c r="L34" i="17"/>
  <c r="L42" i="17"/>
  <c r="N22" i="17"/>
  <c r="L82" i="17"/>
  <c r="I100" i="17"/>
  <c r="I101" i="17"/>
  <c r="N31" i="17"/>
  <c r="N13" i="17"/>
  <c r="N18" i="17"/>
  <c r="N36" i="17"/>
  <c r="L25" i="17"/>
  <c r="J44" i="17"/>
  <c r="K43" i="17"/>
  <c r="L81" i="17"/>
  <c r="M14" i="17"/>
  <c r="M32" i="17" s="1"/>
  <c r="K95" i="17"/>
  <c r="N30" i="4" l="1"/>
  <c r="L95" i="4"/>
  <c r="L95" i="12" s="1"/>
  <c r="L81" i="12"/>
  <c r="M38" i="4"/>
  <c r="N38" i="4" s="1"/>
  <c r="N20" i="4"/>
  <c r="M24" i="12"/>
  <c r="K95" i="12"/>
  <c r="M21" i="12"/>
  <c r="M10" i="12"/>
  <c r="N10" i="4"/>
  <c r="M16" i="12"/>
  <c r="L39" i="12"/>
  <c r="L37" i="12"/>
  <c r="L42" i="12"/>
  <c r="L34" i="12"/>
  <c r="N34" i="4"/>
  <c r="N41" i="4"/>
  <c r="M41" i="12"/>
  <c r="L28" i="12"/>
  <c r="N37" i="4"/>
  <c r="K100" i="11"/>
  <c r="K97" i="11"/>
  <c r="K101" i="11" s="1"/>
  <c r="M38" i="11"/>
  <c r="N20" i="11"/>
  <c r="I77" i="11"/>
  <c r="L43" i="11"/>
  <c r="M82" i="11"/>
  <c r="N82" i="11" s="1"/>
  <c r="M40" i="11"/>
  <c r="N40" i="11" s="1"/>
  <c r="M42" i="11"/>
  <c r="N24" i="11"/>
  <c r="N42" i="11" s="1"/>
  <c r="N22" i="11"/>
  <c r="N81" i="11"/>
  <c r="M25" i="11"/>
  <c r="M82" i="18"/>
  <c r="N82" i="18" s="1"/>
  <c r="M40" i="18"/>
  <c r="N40" i="18" s="1"/>
  <c r="N22" i="18"/>
  <c r="N25" i="18"/>
  <c r="M38" i="18"/>
  <c r="N38" i="18" s="1"/>
  <c r="N20" i="18"/>
  <c r="K101" i="18"/>
  <c r="K100" i="18"/>
  <c r="I77" i="18"/>
  <c r="L44" i="18"/>
  <c r="L77" i="18" s="1"/>
  <c r="N81" i="18"/>
  <c r="N81" i="10"/>
  <c r="K101" i="10"/>
  <c r="K100" i="10"/>
  <c r="L44" i="10"/>
  <c r="L77" i="10" s="1"/>
  <c r="L97" i="10" s="1"/>
  <c r="N25" i="10"/>
  <c r="I77" i="10"/>
  <c r="M82" i="10"/>
  <c r="N82" i="10" s="1"/>
  <c r="M40" i="10"/>
  <c r="N40" i="10" s="1"/>
  <c r="N22" i="10"/>
  <c r="M43" i="10"/>
  <c r="M44" i="10" s="1"/>
  <c r="M77" i="10" s="1"/>
  <c r="K97" i="4"/>
  <c r="M35" i="4"/>
  <c r="N35" i="4" s="1"/>
  <c r="N17" i="4"/>
  <c r="M39" i="4"/>
  <c r="M81" i="4"/>
  <c r="N21" i="4"/>
  <c r="L43" i="4"/>
  <c r="K101" i="4"/>
  <c r="K100" i="4"/>
  <c r="N28" i="4"/>
  <c r="I77" i="4"/>
  <c r="M25" i="4"/>
  <c r="M34" i="17"/>
  <c r="N34" i="17" s="1"/>
  <c r="N16" i="17"/>
  <c r="M42" i="17"/>
  <c r="M42" i="12" s="1"/>
  <c r="N24" i="17"/>
  <c r="N42" i="17" s="1"/>
  <c r="N10" i="17"/>
  <c r="M28" i="17"/>
  <c r="M28" i="12" s="1"/>
  <c r="N40" i="17"/>
  <c r="N19" i="17"/>
  <c r="M82" i="17"/>
  <c r="N82" i="17" s="1"/>
  <c r="L95" i="17"/>
  <c r="N30" i="17"/>
  <c r="N37" i="17"/>
  <c r="N41" i="17"/>
  <c r="N35" i="17"/>
  <c r="N12" i="17"/>
  <c r="N17" i="17"/>
  <c r="N32" i="17"/>
  <c r="M81" i="17"/>
  <c r="N39" i="17"/>
  <c r="N21" i="17"/>
  <c r="J77" i="17"/>
  <c r="J77" i="12" s="1"/>
  <c r="M25" i="17"/>
  <c r="K44" i="17"/>
  <c r="K77" i="17" s="1"/>
  <c r="K77" i="12" s="1"/>
  <c r="N14" i="17"/>
  <c r="L43" i="17"/>
  <c r="L44" i="17" s="1"/>
  <c r="L77" i="17" s="1"/>
  <c r="N23" i="17"/>
  <c r="N53" i="12"/>
  <c r="N60" i="12" s="1"/>
  <c r="N48" i="12"/>
  <c r="N51" i="12" s="1"/>
  <c r="I25" i="12"/>
  <c r="N75" i="12" l="1"/>
  <c r="M81" i="12"/>
  <c r="M43" i="11"/>
  <c r="M44" i="11" s="1"/>
  <c r="M77" i="11" s="1"/>
  <c r="M37" i="12"/>
  <c r="I77" i="12"/>
  <c r="N43" i="10"/>
  <c r="M34" i="12"/>
  <c r="N39" i="4"/>
  <c r="M39" i="12"/>
  <c r="N25" i="11"/>
  <c r="N38" i="11"/>
  <c r="N95" i="11"/>
  <c r="L44" i="11"/>
  <c r="M95" i="11"/>
  <c r="I100" i="11"/>
  <c r="I97" i="11"/>
  <c r="I101" i="11" s="1"/>
  <c r="M43" i="18"/>
  <c r="L101" i="18"/>
  <c r="L100" i="18"/>
  <c r="N95" i="18"/>
  <c r="L97" i="18"/>
  <c r="M95" i="18"/>
  <c r="I101" i="18"/>
  <c r="I100" i="18"/>
  <c r="I97" i="18"/>
  <c r="M100" i="10"/>
  <c r="N44" i="10"/>
  <c r="N77" i="10" s="1"/>
  <c r="M95" i="10"/>
  <c r="M97" i="10" s="1"/>
  <c r="M101" i="10" s="1"/>
  <c r="L101" i="10"/>
  <c r="L100" i="10"/>
  <c r="I100" i="10"/>
  <c r="I101" i="10"/>
  <c r="I97" i="10"/>
  <c r="N95" i="10"/>
  <c r="N25" i="4"/>
  <c r="L44" i="4"/>
  <c r="I100" i="4"/>
  <c r="I97" i="4"/>
  <c r="I101" i="4" s="1"/>
  <c r="M43" i="4"/>
  <c r="M44" i="4" s="1"/>
  <c r="M77" i="4" s="1"/>
  <c r="M95" i="4"/>
  <c r="N81" i="4"/>
  <c r="K97" i="17"/>
  <c r="K97" i="12" s="1"/>
  <c r="M95" i="17"/>
  <c r="N81" i="17"/>
  <c r="N95" i="17" s="1"/>
  <c r="K100" i="17"/>
  <c r="K100" i="12" s="1"/>
  <c r="J101" i="17"/>
  <c r="J101" i="12" s="1"/>
  <c r="J100" i="17"/>
  <c r="J100" i="12" s="1"/>
  <c r="J97" i="17"/>
  <c r="J97" i="12" s="1"/>
  <c r="L100" i="17"/>
  <c r="M43" i="17"/>
  <c r="N43" i="17" s="1"/>
  <c r="N28" i="17"/>
  <c r="N25" i="17"/>
  <c r="L97" i="17"/>
  <c r="L101" i="17" s="1"/>
  <c r="K101" i="17" l="1"/>
  <c r="K101" i="12" s="1"/>
  <c r="N95" i="4"/>
  <c r="N81" i="12"/>
  <c r="N95" i="12" s="1"/>
  <c r="N43" i="11"/>
  <c r="M95" i="12"/>
  <c r="I101" i="12"/>
  <c r="I97" i="12"/>
  <c r="I100" i="12"/>
  <c r="N97" i="10"/>
  <c r="L77" i="11"/>
  <c r="N44" i="11"/>
  <c r="N77" i="11" s="1"/>
  <c r="N97" i="11" s="1"/>
  <c r="M101" i="11"/>
  <c r="M100" i="11"/>
  <c r="M97" i="11"/>
  <c r="N43" i="18"/>
  <c r="M44" i="18"/>
  <c r="N101" i="10"/>
  <c r="N100" i="10"/>
  <c r="M100" i="4"/>
  <c r="N43" i="4"/>
  <c r="L77" i="4"/>
  <c r="L77" i="12" s="1"/>
  <c r="N44" i="4"/>
  <c r="N77" i="4" s="1"/>
  <c r="N97" i="4" s="1"/>
  <c r="M97" i="4"/>
  <c r="M101" i="4" s="1"/>
  <c r="M44" i="17"/>
  <c r="L100" i="11" l="1"/>
  <c r="N100" i="11" s="1"/>
  <c r="L97" i="11"/>
  <c r="L101" i="11" s="1"/>
  <c r="N101" i="11" s="1"/>
  <c r="M77" i="18"/>
  <c r="N44" i="18"/>
  <c r="N77" i="18" s="1"/>
  <c r="N97" i="18" s="1"/>
  <c r="L100" i="4"/>
  <c r="L97" i="4"/>
  <c r="L97" i="12" s="1"/>
  <c r="M77" i="17"/>
  <c r="N44" i="17"/>
  <c r="N77" i="17" s="1"/>
  <c r="N97" i="17" s="1"/>
  <c r="L101" i="4" l="1"/>
  <c r="M77" i="12"/>
  <c r="N101" i="4"/>
  <c r="L101" i="12"/>
  <c r="N100" i="4"/>
  <c r="L100" i="12"/>
  <c r="M101" i="18"/>
  <c r="N101" i="18" s="1"/>
  <c r="M100" i="18"/>
  <c r="N100" i="18" s="1"/>
  <c r="M97" i="18"/>
  <c r="M100" i="17"/>
  <c r="M97" i="17"/>
  <c r="M101" i="17" s="1"/>
  <c r="J25" i="12"/>
  <c r="N24" i="12"/>
  <c r="N42" i="12"/>
  <c r="I43" i="12"/>
  <c r="I44" i="12" s="1"/>
  <c r="M97" i="12" l="1"/>
  <c r="N101" i="17"/>
  <c r="M101" i="12"/>
  <c r="N100" i="17"/>
  <c r="N100" i="12" s="1"/>
  <c r="M100" i="12"/>
  <c r="N101" i="12"/>
  <c r="K25" i="12"/>
  <c r="I103" i="18" l="1"/>
  <c r="I103" i="11"/>
  <c r="N103" i="17"/>
  <c r="N103" i="10"/>
  <c r="I103" i="4"/>
  <c r="K103" i="10"/>
  <c r="K103" i="18"/>
  <c r="J103" i="17"/>
  <c r="J103" i="10"/>
  <c r="L103" i="11"/>
  <c r="M103" i="17"/>
  <c r="M103" i="10"/>
  <c r="L103" i="17"/>
  <c r="N103" i="11"/>
  <c r="N103" i="18"/>
  <c r="I103" i="17"/>
  <c r="I103" i="10"/>
  <c r="K103" i="11"/>
  <c r="J103" i="4"/>
  <c r="J103" i="18"/>
  <c r="J103" i="11"/>
  <c r="M103" i="4"/>
  <c r="K103" i="17"/>
  <c r="M103" i="18"/>
  <c r="N103" i="4"/>
  <c r="L103" i="10"/>
  <c r="L103" i="18"/>
  <c r="K103" i="4"/>
  <c r="M103" i="11"/>
  <c r="L103" i="4"/>
  <c r="J43" i="12"/>
  <c r="J44" i="12" s="1"/>
  <c r="L25" i="12"/>
  <c r="K103" i="12" l="1"/>
  <c r="K105" i="12" s="1"/>
  <c r="I103" i="12"/>
  <c r="I105" i="12" s="1"/>
  <c r="J103" i="12"/>
  <c r="J105" i="12" s="1"/>
  <c r="L103" i="12"/>
  <c r="L105" i="12" s="1"/>
  <c r="M103" i="12"/>
  <c r="M105" i="12" s="1"/>
  <c r="N103" i="12"/>
  <c r="K43" i="12"/>
  <c r="K44" i="12" s="1"/>
  <c r="N21" i="12" l="1"/>
  <c r="L43" i="12"/>
  <c r="L44" i="12" s="1"/>
  <c r="N23" i="12"/>
  <c r="N16" i="12"/>
  <c r="M25" i="12" l="1"/>
  <c r="N19" i="12"/>
  <c r="N34" i="12"/>
  <c r="N10" i="12" l="1"/>
  <c r="M43" i="12"/>
  <c r="M44" i="12" s="1"/>
  <c r="N25" i="12"/>
  <c r="N39" i="12"/>
  <c r="N37" i="12"/>
  <c r="N41" i="12"/>
  <c r="N28" i="12" l="1"/>
  <c r="N43" i="12"/>
  <c r="N44" i="12" l="1"/>
  <c r="N77" i="12" s="1"/>
  <c r="Q103" i="12" s="1"/>
  <c r="N97" i="12" l="1"/>
  <c r="N105" i="12" s="1"/>
  <c r="M105" i="11"/>
  <c r="I105" i="11"/>
  <c r="L105" i="11"/>
  <c r="K105" i="11"/>
  <c r="J105" i="11"/>
  <c r="M105" i="18"/>
  <c r="I105" i="18"/>
  <c r="L105" i="18"/>
  <c r="K105" i="18"/>
  <c r="J105" i="18"/>
  <c r="M105" i="10"/>
  <c r="I105" i="10"/>
  <c r="L105" i="10"/>
  <c r="K105" i="10"/>
  <c r="J105" i="10"/>
  <c r="L105" i="4"/>
  <c r="M105" i="4"/>
  <c r="I105" i="4"/>
  <c r="K105" i="4"/>
  <c r="J105" i="4"/>
  <c r="K105" i="17"/>
  <c r="J105" i="17"/>
  <c r="M105" i="17"/>
  <c r="I105" i="17"/>
  <c r="L105" i="17"/>
  <c r="N105" i="11" l="1"/>
  <c r="L102" i="11"/>
  <c r="K102" i="11"/>
  <c r="Q103" i="11"/>
  <c r="J102" i="11"/>
  <c r="M102" i="11"/>
  <c r="I102" i="11"/>
  <c r="N105" i="18"/>
  <c r="L102" i="18"/>
  <c r="K102" i="18"/>
  <c r="Q103" i="18"/>
  <c r="J102" i="18"/>
  <c r="M102" i="18"/>
  <c r="I102" i="18"/>
  <c r="N105" i="10"/>
  <c r="L102" i="10"/>
  <c r="K102" i="10"/>
  <c r="Q103" i="10"/>
  <c r="J102" i="10"/>
  <c r="M102" i="10"/>
  <c r="I102" i="10"/>
  <c r="K102" i="4"/>
  <c r="L102" i="4"/>
  <c r="Q103" i="4"/>
  <c r="J102" i="4"/>
  <c r="M102" i="4"/>
  <c r="I102" i="4"/>
  <c r="N105" i="4"/>
  <c r="Q103" i="17"/>
  <c r="J102" i="17"/>
  <c r="M102" i="17"/>
  <c r="I102" i="17"/>
  <c r="N105" i="17"/>
  <c r="L102" i="17"/>
  <c r="K102" i="17"/>
  <c r="I102" i="12" l="1"/>
  <c r="L102" i="12"/>
  <c r="M102" i="12"/>
  <c r="K102" i="12"/>
  <c r="J102" i="12"/>
  <c r="N102" i="11"/>
  <c r="Q102" i="11" s="1"/>
  <c r="N102" i="18"/>
  <c r="Q102" i="18" s="1"/>
  <c r="N102" i="10"/>
  <c r="Q102" i="10" s="1"/>
  <c r="N102" i="4"/>
  <c r="N102" i="17"/>
  <c r="Q102" i="17" s="1"/>
  <c r="Q102" i="4" l="1"/>
  <c r="N102" i="12"/>
  <c r="Q102" i="12" s="1"/>
</calcChain>
</file>

<file path=xl/sharedStrings.xml><?xml version="1.0" encoding="utf-8"?>
<sst xmlns="http://schemas.openxmlformats.org/spreadsheetml/2006/main" count="1032" uniqueCount="164">
  <si>
    <t>Faculty</t>
  </si>
  <si>
    <t>Post-Doc</t>
  </si>
  <si>
    <t>Staff</t>
  </si>
  <si>
    <t>GRA</t>
  </si>
  <si>
    <t>Undergrad</t>
  </si>
  <si>
    <t>Salaries</t>
  </si>
  <si>
    <t>Benefits</t>
  </si>
  <si>
    <t>Year 1</t>
  </si>
  <si>
    <t>Year 2</t>
  </si>
  <si>
    <t>Year 3</t>
  </si>
  <si>
    <t>Cumulative Total</t>
  </si>
  <si>
    <t>Other Direct Costs</t>
  </si>
  <si>
    <t>Equipment over $5,000</t>
  </si>
  <si>
    <t>TOTAL PROJECT COSTS</t>
  </si>
  <si>
    <t>Post-doc</t>
  </si>
  <si>
    <t>Temporary</t>
  </si>
  <si>
    <t>Grad Student</t>
  </si>
  <si>
    <t>Year 4</t>
  </si>
  <si>
    <t>Year 5</t>
  </si>
  <si>
    <t>function</t>
  </si>
  <si>
    <t>Increased salaries</t>
  </si>
  <si>
    <t>Other (specify)</t>
  </si>
  <si>
    <t>F&amp;A Exempt Costs</t>
  </si>
  <si>
    <t>TOTAL INDIRECT COSTS</t>
  </si>
  <si>
    <t>TOTAL F&amp;A EXEMPT COSTS</t>
  </si>
  <si>
    <t>PI Name</t>
  </si>
  <si>
    <t>Project Name</t>
  </si>
  <si>
    <t>Agency</t>
  </si>
  <si>
    <t>Start Date</t>
  </si>
  <si>
    <t>End Date</t>
  </si>
  <si>
    <t>Total Benefits</t>
  </si>
  <si>
    <t xml:space="preserve">Total Salaries  </t>
  </si>
  <si>
    <t>tuition allowed?</t>
  </si>
  <si>
    <t>TOTAL DIRECT COSTS</t>
  </si>
  <si>
    <t>Agency F&amp;A rate</t>
  </si>
  <si>
    <t>F&amp;A costs</t>
  </si>
  <si>
    <t>Waived, if applicable</t>
  </si>
  <si>
    <t>@ neg rate =</t>
  </si>
  <si>
    <t>@ agency limit =</t>
  </si>
  <si>
    <t>Subcontract 1 &gt; $25,000</t>
  </si>
  <si>
    <t>Subcontract 2 &gt; $25,000</t>
  </si>
  <si>
    <t>Subcontract 3 &gt; $25,000</t>
  </si>
  <si>
    <t>Subcontract 4 &gt; $25,000</t>
  </si>
  <si>
    <r>
      <t xml:space="preserve">Subcontract 1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$25,000</t>
    </r>
  </si>
  <si>
    <t>Subcontract 2 ≤ $25,000</t>
  </si>
  <si>
    <t>Subcontract 3 ≤ $25,000</t>
  </si>
  <si>
    <t>Subcontract 4 ≤ $25,000</t>
  </si>
  <si>
    <t>MTDC</t>
  </si>
  <si>
    <t>% of F&amp;A received</t>
  </si>
  <si>
    <t>% of F&amp;A waived</t>
  </si>
  <si>
    <t>OSU F&amp;A rate</t>
  </si>
  <si>
    <t>MODIFIED TOTAL DIRECT COSTS</t>
  </si>
  <si>
    <t>Tuition Remission</t>
  </si>
  <si>
    <t>Computer and office supplies are necessary for the success of the project.  These costs are disclosed in the</t>
  </si>
  <si>
    <t>OSU "Costing Practices for Sponsored Research &amp; Service Projects" article 3.02, item i, j &amp; k.</t>
  </si>
  <si>
    <t>Employee benefit rates are negotiated annually and will be adjusted accordingly.</t>
  </si>
  <si>
    <t>Tuition Remission rates are evaluated annually and will be adjusted accordingly</t>
  </si>
  <si>
    <t xml:space="preserve">Travel Costs for project personnel to professional meetings and field sites to include but not limited to  </t>
  </si>
  <si>
    <t xml:space="preserve"> airfare, per diem, lodging, mileage, registration fees, etc. and may be reimbursed at Federal rates exceed state rates</t>
  </si>
  <si>
    <t xml:space="preserve">Faculty   </t>
  </si>
  <si>
    <t>Travel (domestic)</t>
  </si>
  <si>
    <t>Travel (foreign)</t>
  </si>
  <si>
    <t>Participant Support  - Stipends</t>
  </si>
  <si>
    <t>Participant Support  - Travel</t>
  </si>
  <si>
    <t>Participant Support  - Subsistence</t>
  </si>
  <si>
    <t>Participant Support  - Workshop/Conference costs</t>
  </si>
  <si>
    <t>Participant Support  - Other</t>
  </si>
  <si>
    <t>Other F&amp;A Exempt</t>
  </si>
  <si>
    <t>Materials &amp; Supplies</t>
  </si>
  <si>
    <t>Publication Costs</t>
  </si>
  <si>
    <t>Contractual Services</t>
  </si>
  <si>
    <t>ENTER PI NAME</t>
  </si>
  <si>
    <t>ENTER AGENCY</t>
  </si>
  <si>
    <t>ENTER START DATE</t>
  </si>
  <si>
    <t>ENTER END DATE</t>
  </si>
  <si>
    <t>Information entered in pink cells for Primary PI will carryover to the Cumulative</t>
  </si>
  <si>
    <t>autocalculates</t>
  </si>
  <si>
    <t>Green cells must be completed in order for fringe, tuition and F&amp;A to calculate correctly</t>
  </si>
  <si>
    <t xml:space="preserve">If salary remains constant over the life of the project, </t>
  </si>
  <si>
    <t xml:space="preserve">Enter salary for  appropriate personnel.   </t>
  </si>
  <si>
    <t>For a single account budget, use only the Primary PI tab.</t>
  </si>
  <si>
    <t>Use a separate tab for each additional split or account.</t>
  </si>
  <si>
    <t>BRIEF INSTRUCTIONS</t>
  </si>
  <si>
    <t xml:space="preserve">For a budget from another college, you may have to enter fringe benefits, tuition remission and some other values directly, instead of relying on the autocalculations. </t>
  </si>
  <si>
    <t>Green cells must be completed (for each tab used) in order for fringe, tuition and F&amp;A to calculate correctly</t>
  </si>
  <si>
    <t>CUMULATIVE</t>
  </si>
  <si>
    <t>Total subcontracts</t>
  </si>
  <si>
    <t>TDC</t>
  </si>
  <si>
    <t>TOTAL SALARIES AND BENEFITS</t>
  </si>
  <si>
    <t>Senior/Key Person</t>
  </si>
  <si>
    <t>Other Personnel</t>
  </si>
  <si>
    <t>Name, if known</t>
  </si>
  <si>
    <t>Acad Months</t>
  </si>
  <si>
    <t>Summer Months</t>
  </si>
  <si>
    <t>Cal Months</t>
  </si>
  <si>
    <t>Computers or Computing Supplies</t>
  </si>
  <si>
    <t>Consulting Services</t>
  </si>
  <si>
    <t>RS</t>
  </si>
  <si>
    <t>Research</t>
  </si>
  <si>
    <t>EX</t>
  </si>
  <si>
    <t>Drop Down List Data</t>
  </si>
  <si>
    <t>Extension</t>
  </si>
  <si>
    <t>RI</t>
  </si>
  <si>
    <t>Instruction</t>
  </si>
  <si>
    <t>Modified Total Direct Costs</t>
  </si>
  <si>
    <t>Total Direct Costs</t>
  </si>
  <si>
    <t>Off Campus Research</t>
  </si>
  <si>
    <t>Off Campus Extension</t>
  </si>
  <si>
    <t>Off Campus Instruction</t>
  </si>
  <si>
    <t>TOTAL OTHER DIRECT COSTS</t>
  </si>
  <si>
    <t>FY14 Benefits Rates</t>
  </si>
  <si>
    <t>Other</t>
  </si>
  <si>
    <t>Sub 1 Total</t>
  </si>
  <si>
    <t>Sub 2 Total</t>
  </si>
  <si>
    <t>Sub 3 Total</t>
  </si>
  <si>
    <t>Sub 4 Total</t>
  </si>
  <si>
    <t>Tuition</t>
  </si>
  <si>
    <t>standard</t>
  </si>
  <si>
    <t>not allowed</t>
  </si>
  <si>
    <t>Increased</t>
  </si>
  <si>
    <t>none</t>
  </si>
  <si>
    <t>Use drop down to select Research, Extension or Instruction</t>
  </si>
  <si>
    <t>Use drop down to select a 3% annual increase or no increase</t>
  </si>
  <si>
    <t>Use drop down to select tuition remission rate, or not allowed</t>
  </si>
  <si>
    <t>Use drop down to select appropriate rate</t>
  </si>
  <si>
    <t>Enter Agency's allowable rate</t>
  </si>
  <si>
    <t>Use drop down to select base</t>
  </si>
  <si>
    <t>ENTER PROJECT TITLE</t>
  </si>
  <si>
    <t>If you want salary to increase each year</t>
  </si>
  <si>
    <t>enter 103 in cell O9; will fill remaining years with increase</t>
  </si>
  <si>
    <t>enter 100 in cell O9; will fill remaining years with same value</t>
  </si>
  <si>
    <t>Or, if salary changes from year to year or, manually enter each year</t>
  </si>
  <si>
    <t xml:space="preserve">Enter the first 25,000 of each subcontract here. Do not enter $25,000 for each contract year, but only once for the life of the subcontract.  </t>
  </si>
  <si>
    <t xml:space="preserve">Enter the remaining balances for each subcontract, by year. </t>
  </si>
  <si>
    <t>all totals autocalculate</t>
  </si>
  <si>
    <t>Rates will autopopulate based upon function (RS, EX, RI) entered in green cell above</t>
  </si>
  <si>
    <t>Enter appropriate values.</t>
  </si>
  <si>
    <t>Travel (in-state)</t>
  </si>
  <si>
    <t>Travel (out-of-state)</t>
  </si>
  <si>
    <t>Computers</t>
  </si>
  <si>
    <t>Computer and Data Processing Supplies/Software</t>
  </si>
  <si>
    <t>Instructional and Extension Supplies</t>
  </si>
  <si>
    <t>Office Supplies</t>
  </si>
  <si>
    <t>Lab and Research Supplies</t>
  </si>
  <si>
    <t>Equipment between $500 and $5000</t>
  </si>
  <si>
    <t>Other/Miscellaneous supplies</t>
  </si>
  <si>
    <t>Travel</t>
  </si>
  <si>
    <t>Subawards - first 25,000 of each</t>
  </si>
  <si>
    <t>SALARIES</t>
  </si>
  <si>
    <t xml:space="preserve">Total Other    </t>
  </si>
  <si>
    <t>Total Materials and Supplies</t>
  </si>
  <si>
    <t>Total Travel</t>
  </si>
  <si>
    <t xml:space="preserve">Total subawards (first 25,000)    </t>
  </si>
  <si>
    <t>Subawards - portion over $25,000</t>
  </si>
  <si>
    <t>OTHER DIRECT COSTS</t>
  </si>
  <si>
    <t>F&amp;A EXEMPT COSTS</t>
  </si>
  <si>
    <t>Other F&amp;A Exempt (specify)</t>
  </si>
  <si>
    <t xml:space="preserve">Total subawards (portion over 25,000)    </t>
  </si>
  <si>
    <t>Internal Service Vendors (via CVI)</t>
  </si>
  <si>
    <t>External Service Vendors</t>
  </si>
  <si>
    <t>External Consulting Services</t>
  </si>
  <si>
    <t>subcode</t>
  </si>
  <si>
    <t>USDA</t>
  </si>
  <si>
    <t>FY16 Benefits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</si>
</sst>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%"/>
    <numFmt numFmtId="167" formatCode="0.0%"/>
  </numFmts>
  <fonts count="2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name val="Arial"/>
      <family val="2"/>
    </font>
    <font>
      <b/>
      <i/>
      <sz val="24"/>
      <name val="Arial"/>
      <family val="2"/>
    </font>
    <font>
      <b/>
      <i/>
      <sz val="14"/>
      <color rgb="FFFF0000"/>
      <name val="Arial"/>
      <family val="2"/>
    </font>
    <font>
      <b/>
      <u val="singleAccounting"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7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2" fillId="2" borderId="1" xfId="1" applyNumberFormat="1" applyFont="1" applyFill="1" applyBorder="1"/>
    <xf numFmtId="0" fontId="4" fillId="0" borderId="0" xfId="0" applyFont="1"/>
    <xf numFmtId="165" fontId="2" fillId="0" borderId="0" xfId="1" applyNumberFormat="1" applyFont="1"/>
    <xf numFmtId="164" fontId="4" fillId="2" borderId="2" xfId="1" applyNumberFormat="1" applyFont="1" applyFill="1" applyBorder="1" applyAlignment="1"/>
    <xf numFmtId="0" fontId="2" fillId="3" borderId="0" xfId="0" applyFont="1" applyFill="1"/>
    <xf numFmtId="0" fontId="3" fillId="3" borderId="0" xfId="0" applyFont="1" applyFill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Fill="1"/>
    <xf numFmtId="164" fontId="2" fillId="0" borderId="1" xfId="1" applyNumberFormat="1" applyFont="1" applyFill="1" applyBorder="1"/>
    <xf numFmtId="164" fontId="4" fillId="0" borderId="5" xfId="1" applyNumberFormat="1" applyFont="1" applyBorder="1" applyAlignment="1"/>
    <xf numFmtId="164" fontId="2" fillId="0" borderId="6" xfId="1" applyNumberFormat="1" applyFont="1" applyBorder="1"/>
    <xf numFmtId="164" fontId="2" fillId="2" borderId="6" xfId="1" applyNumberFormat="1" applyFont="1" applyFill="1" applyBorder="1"/>
    <xf numFmtId="164" fontId="6" fillId="0" borderId="6" xfId="1" applyNumberFormat="1" applyFont="1" applyBorder="1"/>
    <xf numFmtId="0" fontId="8" fillId="0" borderId="0" xfId="0" applyFont="1"/>
    <xf numFmtId="164" fontId="8" fillId="2" borderId="1" xfId="1" applyNumberFormat="1" applyFont="1" applyFill="1" applyBorder="1"/>
    <xf numFmtId="0" fontId="8" fillId="3" borderId="0" xfId="0" applyFont="1" applyFill="1"/>
    <xf numFmtId="0" fontId="2" fillId="0" borderId="0" xfId="0" quotePrefix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2" borderId="1" xfId="1" applyNumberFormat="1" applyFont="1" applyFill="1" applyBorder="1"/>
    <xf numFmtId="0" fontId="9" fillId="3" borderId="0" xfId="0" applyFont="1" applyFill="1"/>
    <xf numFmtId="10" fontId="2" fillId="5" borderId="0" xfId="1" applyNumberFormat="1" applyFont="1" applyFill="1"/>
    <xf numFmtId="164" fontId="6" fillId="5" borderId="1" xfId="1" applyNumberFormat="1" applyFont="1" applyFill="1" applyBorder="1"/>
    <xf numFmtId="0" fontId="11" fillId="0" borderId="0" xfId="0" applyFont="1"/>
    <xf numFmtId="0" fontId="11" fillId="3" borderId="0" xfId="0" applyFont="1" applyFill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6" fillId="0" borderId="4" xfId="0" applyFont="1" applyBorder="1"/>
    <xf numFmtId="164" fontId="8" fillId="2" borderId="6" xfId="1" applyNumberFormat="1" applyFont="1" applyFill="1" applyBorder="1"/>
    <xf numFmtId="164" fontId="9" fillId="2" borderId="6" xfId="1" applyNumberFormat="1" applyFont="1" applyFill="1" applyBorder="1"/>
    <xf numFmtId="164" fontId="2" fillId="5" borderId="1" xfId="1" applyNumberFormat="1" applyFont="1" applyFill="1" applyBorder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164" fontId="2" fillId="5" borderId="6" xfId="1" applyNumberFormat="1" applyFont="1" applyFill="1" applyBorder="1"/>
    <xf numFmtId="164" fontId="6" fillId="5" borderId="6" xfId="1" applyNumberFormat="1" applyFont="1" applyFill="1" applyBorder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7" borderId="0" xfId="0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166" fontId="2" fillId="0" borderId="1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9" fontId="2" fillId="0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11" fillId="5" borderId="6" xfId="1" applyNumberFormat="1" applyFont="1" applyFill="1" applyBorder="1"/>
    <xf numFmtId="164" fontId="11" fillId="5" borderId="1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6" xfId="1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0" xfId="0" applyFont="1" applyFill="1"/>
    <xf numFmtId="164" fontId="6" fillId="0" borderId="6" xfId="1" applyNumberFormat="1" applyFont="1" applyFill="1" applyBorder="1"/>
    <xf numFmtId="164" fontId="6" fillId="0" borderId="1" xfId="1" applyNumberFormat="1" applyFont="1" applyFill="1" applyBorder="1"/>
    <xf numFmtId="0" fontId="4" fillId="0" borderId="0" xfId="0" applyFont="1" applyFill="1"/>
    <xf numFmtId="10" fontId="2" fillId="0" borderId="0" xfId="0" applyNumberFormat="1" applyFont="1" applyFill="1" applyAlignment="1">
      <alignment horizontal="right"/>
    </xf>
    <xf numFmtId="0" fontId="11" fillId="0" borderId="0" xfId="0" applyFont="1" applyFill="1"/>
    <xf numFmtId="166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13" fillId="0" borderId="0" xfId="0" applyNumberFormat="1" applyFont="1" applyAlignment="1">
      <alignment horizontal="right"/>
    </xf>
    <xf numFmtId="166" fontId="14" fillId="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15" fillId="0" borderId="0" xfId="0" applyFont="1" applyAlignment="1">
      <alignment horizontal="left"/>
    </xf>
    <xf numFmtId="164" fontId="11" fillId="0" borderId="1" xfId="1" applyNumberFormat="1" applyFont="1" applyFill="1" applyBorder="1"/>
    <xf numFmtId="0" fontId="2" fillId="0" borderId="0" xfId="0" applyFont="1" applyAlignment="1">
      <alignment wrapText="1"/>
    </xf>
    <xf numFmtId="164" fontId="2" fillId="0" borderId="6" xfId="1" applyNumberFormat="1" applyFont="1" applyBorder="1" applyAlignment="1">
      <alignment wrapText="1"/>
    </xf>
    <xf numFmtId="164" fontId="2" fillId="0" borderId="1" xfId="1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/>
    <xf numFmtId="0" fontId="11" fillId="0" borderId="14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164" fontId="2" fillId="0" borderId="0" xfId="1" applyNumberFormat="1" applyFont="1" applyBorder="1"/>
    <xf numFmtId="0" fontId="19" fillId="0" borderId="0" xfId="0" applyFont="1" applyAlignment="1">
      <alignment wrapText="1"/>
    </xf>
    <xf numFmtId="0" fontId="19" fillId="0" borderId="4" xfId="0" applyFont="1" applyBorder="1" applyAlignment="1">
      <alignment wrapText="1"/>
    </xf>
    <xf numFmtId="166" fontId="11" fillId="0" borderId="1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0" fillId="3" borderId="0" xfId="0" applyFont="1" applyFill="1"/>
    <xf numFmtId="0" fontId="21" fillId="0" borderId="0" xfId="0" applyFont="1"/>
    <xf numFmtId="16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/>
    <xf numFmtId="167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3" xfId="0" applyFont="1" applyBorder="1"/>
    <xf numFmtId="166" fontId="2" fillId="0" borderId="0" xfId="0" applyNumberFormat="1" applyFont="1"/>
    <xf numFmtId="0" fontId="2" fillId="9" borderId="0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164" fontId="2" fillId="9" borderId="6" xfId="1" applyNumberFormat="1" applyFont="1" applyFill="1" applyBorder="1"/>
    <xf numFmtId="164" fontId="2" fillId="9" borderId="1" xfId="1" applyNumberFormat="1" applyFont="1" applyFill="1" applyBorder="1"/>
    <xf numFmtId="0" fontId="15" fillId="0" borderId="0" xfId="0" applyFont="1"/>
    <xf numFmtId="0" fontId="7" fillId="0" borderId="4" xfId="0" applyFont="1" applyBorder="1"/>
    <xf numFmtId="3" fontId="7" fillId="0" borderId="0" xfId="0" applyNumberFormat="1" applyFont="1" applyAlignment="1">
      <alignment horizontal="right"/>
    </xf>
    <xf numFmtId="0" fontId="6" fillId="10" borderId="0" xfId="0" applyFont="1" applyFill="1"/>
    <xf numFmtId="0" fontId="7" fillId="10" borderId="0" xfId="0" applyFont="1" applyFill="1"/>
    <xf numFmtId="0" fontId="2" fillId="10" borderId="0" xfId="0" applyFont="1" applyFill="1"/>
    <xf numFmtId="0" fontId="20" fillId="10" borderId="0" xfId="0" applyFont="1" applyFill="1"/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3" fillId="0" borderId="0" xfId="0" applyFont="1"/>
    <xf numFmtId="0" fontId="3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64" fontId="2" fillId="0" borderId="0" xfId="1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  <xf numFmtId="10" fontId="2" fillId="0" borderId="0" xfId="0" applyNumberFormat="1" applyFont="1" applyFill="1" applyBorder="1" applyAlignment="1">
      <alignment horizontal="right"/>
    </xf>
    <xf numFmtId="166" fontId="11" fillId="0" borderId="0" xfId="0" applyNumberFormat="1" applyFont="1" applyBorder="1"/>
    <xf numFmtId="16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166" fontId="1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14" fillId="0" borderId="1" xfId="1" applyNumberFormat="1" applyFont="1" applyFill="1" applyBorder="1" applyAlignment="1"/>
    <xf numFmtId="164" fontId="14" fillId="0" borderId="0" xfId="1" applyNumberFormat="1" applyFont="1" applyFill="1" applyBorder="1" applyAlignment="1"/>
    <xf numFmtId="164" fontId="14" fillId="0" borderId="0" xfId="1" applyNumberFormat="1" applyFont="1" applyFill="1" applyBorder="1" applyAlignment="1">
      <alignment horizontal="left" vertical="top"/>
    </xf>
    <xf numFmtId="164" fontId="14" fillId="0" borderId="4" xfId="1" applyNumberFormat="1" applyFont="1" applyFill="1" applyBorder="1" applyAlignment="1">
      <alignment horizontal="left" vertical="top"/>
    </xf>
    <xf numFmtId="164" fontId="11" fillId="0" borderId="6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6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2" fillId="11" borderId="0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164" fontId="2" fillId="11" borderId="6" xfId="1" applyNumberFormat="1" applyFont="1" applyFill="1" applyBorder="1"/>
    <xf numFmtId="164" fontId="2" fillId="11" borderId="1" xfId="1" applyNumberFormat="1" applyFont="1" applyFill="1" applyBorder="1"/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164" fontId="15" fillId="2" borderId="1" xfId="1" applyNumberFormat="1" applyFont="1" applyFill="1" applyBorder="1"/>
    <xf numFmtId="164" fontId="15" fillId="2" borderId="6" xfId="1" applyNumberFormat="1" applyFont="1" applyFill="1" applyBorder="1"/>
    <xf numFmtId="0" fontId="15" fillId="0" borderId="0" xfId="0" applyFont="1" applyFill="1"/>
    <xf numFmtId="16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/>
    <xf numFmtId="0" fontId="6" fillId="0" borderId="0" xfId="0" applyFont="1" applyBorder="1" applyAlignment="1">
      <alignment horizontal="left"/>
    </xf>
    <xf numFmtId="164" fontId="6" fillId="5" borderId="5" xfId="1" applyNumberFormat="1" applyFont="1" applyFill="1" applyBorder="1"/>
    <xf numFmtId="0" fontId="6" fillId="12" borderId="0" xfId="0" applyFont="1" applyFill="1"/>
    <xf numFmtId="0" fontId="2" fillId="12" borderId="0" xfId="0" applyFont="1" applyFill="1" applyBorder="1" applyAlignment="1">
      <alignment horizontal="left"/>
    </xf>
    <xf numFmtId="0" fontId="6" fillId="12" borderId="4" xfId="0" applyFont="1" applyFill="1" applyBorder="1"/>
    <xf numFmtId="164" fontId="6" fillId="12" borderId="6" xfId="1" applyNumberFormat="1" applyFont="1" applyFill="1" applyBorder="1"/>
    <xf numFmtId="164" fontId="6" fillId="12" borderId="1" xfId="1" applyNumberFormat="1" applyFont="1" applyFill="1" applyBorder="1"/>
    <xf numFmtId="0" fontId="6" fillId="12" borderId="0" xfId="0" applyFont="1" applyFill="1" applyBorder="1" applyAlignment="1">
      <alignment horizontal="left"/>
    </xf>
    <xf numFmtId="164" fontId="6" fillId="12" borderId="5" xfId="1" applyNumberFormat="1" applyFont="1" applyFill="1" applyBorder="1"/>
    <xf numFmtId="0" fontId="20" fillId="12" borderId="0" xfId="0" applyFont="1" applyFill="1"/>
    <xf numFmtId="0" fontId="21" fillId="12" borderId="0" xfId="0" applyFont="1" applyFill="1" applyAlignment="1">
      <alignment horizontal="left"/>
    </xf>
    <xf numFmtId="0" fontId="21" fillId="12" borderId="0" xfId="0" applyFont="1" applyFill="1" applyBorder="1" applyAlignment="1">
      <alignment horizontal="left"/>
    </xf>
    <xf numFmtId="0" fontId="21" fillId="12" borderId="4" xfId="0" applyFont="1" applyFill="1" applyBorder="1" applyAlignment="1">
      <alignment horizontal="left"/>
    </xf>
    <xf numFmtId="164" fontId="20" fillId="12" borderId="6" xfId="1" applyNumberFormat="1" applyFont="1" applyFill="1" applyBorder="1"/>
    <xf numFmtId="0" fontId="4" fillId="0" borderId="14" xfId="0" applyFont="1" applyFill="1" applyBorder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0" fontId="2" fillId="0" borderId="14" xfId="0" applyFont="1" applyFill="1" applyBorder="1" applyAlignment="1">
      <alignment wrapText="1"/>
    </xf>
    <xf numFmtId="166" fontId="11" fillId="0" borderId="0" xfId="0" applyNumberFormat="1" applyFont="1" applyFill="1"/>
    <xf numFmtId="0" fontId="15" fillId="0" borderId="14" xfId="0" applyFont="1" applyFill="1" applyBorder="1"/>
    <xf numFmtId="16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4" xfId="0" applyFont="1" applyFill="1" applyBorder="1"/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16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6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14" xfId="0" applyFont="1" applyFill="1" applyBorder="1"/>
    <xf numFmtId="0" fontId="20" fillId="0" borderId="0" xfId="0" applyFont="1" applyFill="1"/>
    <xf numFmtId="0" fontId="8" fillId="0" borderId="0" xfId="0" applyFont="1" applyFill="1"/>
    <xf numFmtId="16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4" xfId="0" applyFont="1" applyFill="1" applyBorder="1"/>
    <xf numFmtId="167" fontId="1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4" xfId="0" applyFont="1" applyFill="1" applyBorder="1"/>
    <xf numFmtId="0" fontId="9" fillId="0" borderId="0" xfId="0" applyFont="1" applyFill="1"/>
    <xf numFmtId="167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5" fillId="10" borderId="0" xfId="0" applyFont="1" applyFill="1"/>
    <xf numFmtId="0" fontId="2" fillId="11" borderId="0" xfId="0" applyFont="1" applyFill="1"/>
    <xf numFmtId="0" fontId="3" fillId="11" borderId="0" xfId="0" applyFont="1" applyFill="1"/>
    <xf numFmtId="0" fontId="2" fillId="11" borderId="0" xfId="0" applyFont="1" applyFill="1" applyAlignment="1">
      <alignment wrapText="1"/>
    </xf>
    <xf numFmtId="0" fontId="15" fillId="11" borderId="0" xfId="0" applyFont="1" applyFill="1"/>
    <xf numFmtId="0" fontId="6" fillId="11" borderId="0" xfId="0" applyFont="1" applyFill="1"/>
    <xf numFmtId="0" fontId="20" fillId="11" borderId="0" xfId="0" applyFont="1" applyFill="1"/>
    <xf numFmtId="0" fontId="8" fillId="11" borderId="0" xfId="0" applyFont="1" applyFill="1"/>
    <xf numFmtId="0" fontId="9" fillId="11" borderId="0" xfId="0" applyFont="1" applyFill="1"/>
    <xf numFmtId="0" fontId="25" fillId="12" borderId="0" xfId="0" applyFont="1" applyFill="1"/>
    <xf numFmtId="164" fontId="25" fillId="12" borderId="7" xfId="1" applyNumberFormat="1" applyFont="1" applyFill="1" applyBorder="1"/>
    <xf numFmtId="164" fontId="25" fillId="12" borderId="3" xfId="1" applyNumberFormat="1" applyFont="1" applyFill="1" applyBorder="1"/>
    <xf numFmtId="0" fontId="26" fillId="0" borderId="0" xfId="0" applyFont="1" applyFill="1"/>
    <xf numFmtId="166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5" fillId="0" borderId="14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10" fontId="2" fillId="0" borderId="0" xfId="1" applyNumberFormat="1" applyFont="1" applyFill="1"/>
    <xf numFmtId="0" fontId="2" fillId="11" borderId="0" xfId="0" applyFont="1" applyFill="1" applyBorder="1"/>
    <xf numFmtId="10" fontId="2" fillId="0" borderId="0" xfId="1" applyNumberFormat="1" applyFont="1" applyFill="1" applyBorder="1"/>
    <xf numFmtId="165" fontId="2" fillId="0" borderId="0" xfId="1" applyNumberFormat="1" applyFont="1" applyFill="1" applyBorder="1"/>
    <xf numFmtId="166" fontId="2" fillId="0" borderId="0" xfId="0" applyNumberFormat="1" applyFont="1" applyFill="1" applyBorder="1"/>
    <xf numFmtId="0" fontId="25" fillId="12" borderId="20" xfId="0" applyFont="1" applyFill="1" applyBorder="1"/>
    <xf numFmtId="0" fontId="25" fillId="12" borderId="12" xfId="0" applyFont="1" applyFill="1" applyBorder="1"/>
    <xf numFmtId="0" fontId="26" fillId="12" borderId="12" xfId="0" applyFont="1" applyFill="1" applyBorder="1" applyAlignment="1">
      <alignment horizontal="left"/>
    </xf>
    <xf numFmtId="0" fontId="26" fillId="12" borderId="21" xfId="0" applyFont="1" applyFill="1" applyBorder="1" applyAlignment="1">
      <alignment horizontal="left"/>
    </xf>
    <xf numFmtId="164" fontId="25" fillId="12" borderId="22" xfId="1" applyNumberFormat="1" applyFont="1" applyFill="1" applyBorder="1"/>
    <xf numFmtId="164" fontId="25" fillId="12" borderId="20" xfId="1" applyNumberFormat="1" applyFont="1" applyFill="1" applyBorder="1"/>
    <xf numFmtId="0" fontId="25" fillId="11" borderId="12" xfId="0" applyFont="1" applyFill="1" applyBorder="1"/>
    <xf numFmtId="164" fontId="15" fillId="5" borderId="6" xfId="1" applyNumberFormat="1" applyFont="1" applyFill="1" applyBorder="1"/>
    <xf numFmtId="164" fontId="15" fillId="5" borderId="1" xfId="1" applyNumberFormat="1" applyFont="1" applyFill="1" applyBorder="1"/>
    <xf numFmtId="3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left"/>
    </xf>
    <xf numFmtId="164" fontId="7" fillId="0" borderId="6" xfId="1" applyNumberFormat="1" applyFont="1" applyFill="1" applyBorder="1"/>
    <xf numFmtId="164" fontId="15" fillId="12" borderId="6" xfId="1" applyNumberFormat="1" applyFont="1" applyFill="1" applyBorder="1"/>
    <xf numFmtId="164" fontId="15" fillId="12" borderId="1" xfId="1" applyNumberFormat="1" applyFont="1" applyFill="1" applyBorder="1"/>
    <xf numFmtId="0" fontId="6" fillId="12" borderId="4" xfId="0" applyFont="1" applyFill="1" applyBorder="1" applyAlignment="1">
      <alignment horizontal="left"/>
    </xf>
    <xf numFmtId="0" fontId="25" fillId="10" borderId="0" xfId="0" applyFont="1" applyFill="1"/>
    <xf numFmtId="0" fontId="25" fillId="0" borderId="0" xfId="0" applyFont="1"/>
    <xf numFmtId="0" fontId="25" fillId="0" borderId="0" xfId="0" applyFont="1" applyAlignment="1">
      <alignment horizontal="right"/>
    </xf>
    <xf numFmtId="164" fontId="2" fillId="5" borderId="0" xfId="0" applyNumberFormat="1" applyFont="1" applyFill="1"/>
    <xf numFmtId="0" fontId="15" fillId="12" borderId="0" xfId="0" applyFont="1" applyFill="1"/>
    <xf numFmtId="164" fontId="15" fillId="0" borderId="0" xfId="1" applyNumberFormat="1" applyFont="1"/>
    <xf numFmtId="0" fontId="20" fillId="12" borderId="0" xfId="0" applyFont="1" applyFill="1" applyAlignment="1">
      <alignment horizontal="left"/>
    </xf>
    <xf numFmtId="164" fontId="20" fillId="12" borderId="0" xfId="0" applyNumberFormat="1" applyFont="1" applyFill="1"/>
    <xf numFmtId="166" fontId="20" fillId="0" borderId="0" xfId="0" applyNumberFormat="1" applyFont="1" applyAlignment="1">
      <alignment horizontal="right"/>
    </xf>
    <xf numFmtId="0" fontId="20" fillId="12" borderId="4" xfId="0" applyFont="1" applyFill="1" applyBorder="1"/>
    <xf numFmtId="0" fontId="25" fillId="12" borderId="12" xfId="0" applyFont="1" applyFill="1" applyBorder="1" applyAlignment="1">
      <alignment horizontal="left"/>
    </xf>
    <xf numFmtId="0" fontId="25" fillId="12" borderId="4" xfId="0" applyFont="1" applyFill="1" applyBorder="1"/>
    <xf numFmtId="166" fontId="25" fillId="0" borderId="0" xfId="0" applyNumberFormat="1" applyFont="1" applyAlignment="1">
      <alignment horizontal="right"/>
    </xf>
    <xf numFmtId="164" fontId="19" fillId="0" borderId="0" xfId="1" applyNumberFormat="1" applyFont="1"/>
    <xf numFmtId="0" fontId="27" fillId="0" borderId="0" xfId="0" applyFont="1"/>
    <xf numFmtId="0" fontId="19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11" borderId="0" xfId="0" applyFont="1" applyFill="1" applyBorder="1" applyAlignment="1">
      <alignment horizontal="left"/>
    </xf>
    <xf numFmtId="0" fontId="19" fillId="12" borderId="0" xfId="0" applyFont="1" applyFill="1" applyBorder="1" applyAlignment="1">
      <alignment horizontal="left"/>
    </xf>
    <xf numFmtId="0" fontId="27" fillId="12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9" fillId="12" borderId="12" xfId="0" applyFont="1" applyFill="1" applyBorder="1" applyAlignment="1">
      <alignment horizontal="left"/>
    </xf>
    <xf numFmtId="0" fontId="19" fillId="0" borderId="0" xfId="0" applyFont="1" applyFill="1" applyBorder="1"/>
    <xf numFmtId="166" fontId="19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/>
    <xf numFmtId="0" fontId="2" fillId="11" borderId="4" xfId="0" applyFont="1" applyFill="1" applyBorder="1"/>
    <xf numFmtId="164" fontId="2" fillId="11" borderId="0" xfId="1" applyNumberFormat="1" applyFont="1" applyFill="1"/>
    <xf numFmtId="164" fontId="2" fillId="10" borderId="1" xfId="1" applyNumberFormat="1" applyFont="1" applyFill="1" applyBorder="1"/>
    <xf numFmtId="164" fontId="16" fillId="8" borderId="8" xfId="1" applyNumberFormat="1" applyFont="1" applyFill="1" applyBorder="1" applyAlignment="1">
      <alignment horizontal="center" vertical="center" wrapText="1"/>
    </xf>
    <xf numFmtId="164" fontId="16" fillId="8" borderId="9" xfId="1" applyNumberFormat="1" applyFont="1" applyFill="1" applyBorder="1" applyAlignment="1">
      <alignment horizontal="center" vertical="center" wrapText="1"/>
    </xf>
    <xf numFmtId="164" fontId="16" fillId="8" borderId="10" xfId="1" applyNumberFormat="1" applyFont="1" applyFill="1" applyBorder="1" applyAlignment="1">
      <alignment horizontal="center" vertical="center" wrapText="1"/>
    </xf>
    <xf numFmtId="164" fontId="16" fillId="8" borderId="14" xfId="1" applyNumberFormat="1" applyFont="1" applyFill="1" applyBorder="1" applyAlignment="1">
      <alignment horizontal="center" vertical="center" wrapText="1"/>
    </xf>
    <xf numFmtId="164" fontId="16" fillId="8" borderId="0" xfId="1" applyNumberFormat="1" applyFont="1" applyFill="1" applyBorder="1" applyAlignment="1">
      <alignment horizontal="center" vertical="center" wrapText="1"/>
    </xf>
    <xf numFmtId="164" fontId="16" fillId="8" borderId="15" xfId="1" applyNumberFormat="1" applyFont="1" applyFill="1" applyBorder="1" applyAlignment="1">
      <alignment horizontal="center" vertical="center" wrapText="1"/>
    </xf>
    <xf numFmtId="164" fontId="16" fillId="8" borderId="11" xfId="1" applyNumberFormat="1" applyFont="1" applyFill="1" applyBorder="1" applyAlignment="1">
      <alignment horizontal="center" vertical="center" wrapText="1"/>
    </xf>
    <xf numFmtId="164" fontId="16" fillId="8" borderId="12" xfId="1" applyNumberFormat="1" applyFont="1" applyFill="1" applyBorder="1" applyAlignment="1">
      <alignment horizontal="center" vertical="center" wrapText="1"/>
    </xf>
    <xf numFmtId="164" fontId="16" fillId="8" borderId="1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64" fontId="14" fillId="0" borderId="0" xfId="1" applyNumberFormat="1" applyFont="1" applyFill="1" applyAlignment="1">
      <alignment horizontal="center" vertical="center" wrapText="1"/>
    </xf>
    <xf numFmtId="3" fontId="23" fillId="5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 vertical="top"/>
    </xf>
    <xf numFmtId="164" fontId="14" fillId="0" borderId="0" xfId="1" applyNumberFormat="1" applyFont="1" applyFill="1" applyBorder="1" applyAlignment="1">
      <alignment horizontal="center" vertical="top"/>
    </xf>
    <xf numFmtId="164" fontId="14" fillId="0" borderId="4" xfId="1" applyNumberFormat="1" applyFont="1" applyFill="1" applyBorder="1" applyAlignment="1">
      <alignment horizontal="center" vertical="top"/>
    </xf>
    <xf numFmtId="164" fontId="14" fillId="0" borderId="1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14" fillId="0" borderId="4" xfId="1" applyNumberFormat="1" applyFont="1" applyFill="1" applyBorder="1" applyAlignment="1">
      <alignment horizontal="center"/>
    </xf>
    <xf numFmtId="164" fontId="23" fillId="5" borderId="1" xfId="1" applyNumberFormat="1" applyFont="1" applyFill="1" applyBorder="1" applyAlignment="1">
      <alignment horizontal="center"/>
    </xf>
    <xf numFmtId="164" fontId="23" fillId="5" borderId="0" xfId="1" applyNumberFormat="1" applyFont="1" applyFill="1" applyBorder="1" applyAlignment="1">
      <alignment horizontal="center"/>
    </xf>
    <xf numFmtId="164" fontId="23" fillId="5" borderId="4" xfId="1" applyNumberFormat="1" applyFont="1" applyFill="1" applyBorder="1" applyAlignment="1">
      <alignment horizontal="center"/>
    </xf>
    <xf numFmtId="166" fontId="14" fillId="4" borderId="9" xfId="0" applyNumberFormat="1" applyFont="1" applyFill="1" applyBorder="1" applyAlignment="1">
      <alignment horizontal="left"/>
    </xf>
    <xf numFmtId="166" fontId="14" fillId="4" borderId="0" xfId="0" applyNumberFormat="1" applyFont="1" applyFill="1" applyBorder="1" applyAlignment="1">
      <alignment horizontal="left"/>
    </xf>
    <xf numFmtId="0" fontId="14" fillId="6" borderId="0" xfId="0" applyFont="1" applyFill="1" applyAlignment="1">
      <alignment horizontal="left"/>
    </xf>
    <xf numFmtId="164" fontId="18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left" wrapText="1"/>
    </xf>
    <xf numFmtId="164" fontId="15" fillId="8" borderId="8" xfId="1" applyNumberFormat="1" applyFont="1" applyFill="1" applyBorder="1" applyAlignment="1">
      <alignment horizontal="center" wrapText="1"/>
    </xf>
    <xf numFmtId="164" fontId="15" fillId="8" borderId="10" xfId="1" applyNumberFormat="1" applyFont="1" applyFill="1" applyBorder="1" applyAlignment="1">
      <alignment horizontal="center" wrapText="1"/>
    </xf>
    <xf numFmtId="164" fontId="15" fillId="8" borderId="11" xfId="1" applyNumberFormat="1" applyFont="1" applyFill="1" applyBorder="1" applyAlignment="1">
      <alignment horizontal="center" wrapText="1"/>
    </xf>
    <xf numFmtId="164" fontId="15" fillId="8" borderId="13" xfId="1" applyNumberFormat="1" applyFont="1" applyFill="1" applyBorder="1" applyAlignment="1">
      <alignment horizontal="center" wrapText="1"/>
    </xf>
    <xf numFmtId="164" fontId="24" fillId="5" borderId="19" xfId="1" applyNumberFormat="1" applyFont="1" applyFill="1" applyBorder="1" applyAlignment="1">
      <alignment horizontal="center" vertical="center" wrapText="1"/>
    </xf>
    <xf numFmtId="164" fontId="24" fillId="5" borderId="1" xfId="1" applyNumberFormat="1" applyFont="1" applyFill="1" applyBorder="1" applyAlignment="1">
      <alignment horizontal="center" vertical="center" wrapText="1"/>
    </xf>
    <xf numFmtId="164" fontId="24" fillId="5" borderId="2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 vertical="center"/>
    </xf>
    <xf numFmtId="164" fontId="23" fillId="5" borderId="1" xfId="1" applyNumberFormat="1" applyFont="1" applyFill="1" applyBorder="1" applyAlignment="1">
      <alignment horizontal="center" vertical="center"/>
    </xf>
    <xf numFmtId="164" fontId="23" fillId="5" borderId="0" xfId="1" applyNumberFormat="1" applyFont="1" applyFill="1" applyBorder="1" applyAlignment="1">
      <alignment horizontal="center" vertical="center"/>
    </xf>
    <xf numFmtId="164" fontId="23" fillId="5" borderId="4" xfId="1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8" fillId="0" borderId="0" xfId="0" applyNumberFormat="1" applyFont="1" applyBorder="1" applyAlignment="1">
      <alignment horizontal="left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164" fontId="14" fillId="0" borderId="4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164" fontId="22" fillId="5" borderId="1" xfId="1" applyNumberFormat="1" applyFont="1" applyFill="1" applyBorder="1" applyAlignment="1">
      <alignment horizontal="center" vertical="center"/>
    </xf>
    <xf numFmtId="164" fontId="22" fillId="5" borderId="0" xfId="1" applyNumberFormat="1" applyFont="1" applyFill="1" applyBorder="1" applyAlignment="1">
      <alignment horizontal="center" vertical="center"/>
    </xf>
    <xf numFmtId="164" fontId="22" fillId="5" borderId="4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/>
    </xf>
    <xf numFmtId="14" fontId="2" fillId="6" borderId="0" xfId="0" applyNumberFormat="1" applyFont="1" applyFill="1" applyAlignment="1">
      <alignment horizontal="left"/>
    </xf>
    <xf numFmtId="166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</cellXfs>
  <cellStyles count="7">
    <cellStyle name="Comma" xfId="1" builtinId="3"/>
    <cellStyle name="Comma 2" xfId="3"/>
    <cellStyle name="Comma 2 2" xfId="5"/>
    <cellStyle name="Normal" xfId="0" builtinId="0"/>
    <cellStyle name="Normal 2" xfId="2"/>
    <cellStyle name="Normal 2 2" xfId="4"/>
    <cellStyle name="Normal 3" xfId="6"/>
  </cellStyles>
  <dxfs count="0"/>
  <tableStyles count="0" defaultTableStyle="TableStyleMedium9" defaultPivotStyle="PivotStyleLight16"/>
  <colors>
    <mruColors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tabSelected="1" workbookViewId="0">
      <selection activeCell="C23" sqref="C23"/>
    </sheetView>
  </sheetViews>
  <sheetFormatPr defaultRowHeight="12.75" x14ac:dyDescent="0.2"/>
  <cols>
    <col min="3" max="3" width="21.28515625" customWidth="1"/>
    <col min="4" max="4" width="33.5703125" customWidth="1"/>
    <col min="5" max="5" width="25.42578125" customWidth="1"/>
  </cols>
  <sheetData>
    <row r="1" spans="3:5" ht="13.5" thickBot="1" x14ac:dyDescent="0.25"/>
    <row r="2" spans="3:5" ht="19.5" thickBot="1" x14ac:dyDescent="0.35">
      <c r="C2" s="326" t="s">
        <v>82</v>
      </c>
      <c r="D2" s="327"/>
      <c r="E2" s="328"/>
    </row>
    <row r="4" spans="3:5" ht="13.5" thickBot="1" x14ac:dyDescent="0.25"/>
    <row r="5" spans="3:5" ht="12.75" customHeight="1" x14ac:dyDescent="0.2">
      <c r="C5" s="315" t="s">
        <v>84</v>
      </c>
      <c r="D5" s="316"/>
      <c r="E5" s="317"/>
    </row>
    <row r="6" spans="3:5" ht="13.5" customHeight="1" x14ac:dyDescent="0.2">
      <c r="C6" s="318"/>
      <c r="D6" s="319"/>
      <c r="E6" s="320"/>
    </row>
    <row r="7" spans="3:5" ht="12.75" customHeight="1" x14ac:dyDescent="0.2">
      <c r="C7" s="318"/>
      <c r="D7" s="319"/>
      <c r="E7" s="320"/>
    </row>
    <row r="8" spans="3:5" ht="13.5" customHeight="1" x14ac:dyDescent="0.2">
      <c r="C8" s="318"/>
      <c r="D8" s="319"/>
      <c r="E8" s="320"/>
    </row>
    <row r="9" spans="3:5" ht="12.75" customHeight="1" x14ac:dyDescent="0.2">
      <c r="C9" s="318"/>
      <c r="D9" s="319"/>
      <c r="E9" s="320"/>
    </row>
    <row r="10" spans="3:5" ht="13.5" customHeight="1" x14ac:dyDescent="0.2">
      <c r="C10" s="318"/>
      <c r="D10" s="319"/>
      <c r="E10" s="320"/>
    </row>
    <row r="11" spans="3:5" ht="12.75" customHeight="1" x14ac:dyDescent="0.2">
      <c r="C11" s="318"/>
      <c r="D11" s="319"/>
      <c r="E11" s="320"/>
    </row>
    <row r="12" spans="3:5" ht="13.5" customHeight="1" x14ac:dyDescent="0.2">
      <c r="C12" s="318"/>
      <c r="D12" s="319"/>
      <c r="E12" s="320"/>
    </row>
    <row r="13" spans="3:5" ht="12.75" customHeight="1" x14ac:dyDescent="0.2">
      <c r="C13" s="318"/>
      <c r="D13" s="319"/>
      <c r="E13" s="320"/>
    </row>
    <row r="14" spans="3:5" ht="13.5" customHeight="1" x14ac:dyDescent="0.2">
      <c r="C14" s="318"/>
      <c r="D14" s="319"/>
      <c r="E14" s="320"/>
    </row>
    <row r="15" spans="3:5" ht="12.75" customHeight="1" x14ac:dyDescent="0.2">
      <c r="C15" s="318"/>
      <c r="D15" s="319"/>
      <c r="E15" s="320"/>
    </row>
    <row r="16" spans="3:5" ht="13.5" thickBot="1" x14ac:dyDescent="0.25">
      <c r="C16" s="321"/>
      <c r="D16" s="322"/>
      <c r="E16" s="323"/>
    </row>
    <row r="18" spans="3:5" x14ac:dyDescent="0.2">
      <c r="C18" s="324" t="s">
        <v>80</v>
      </c>
      <c r="D18" s="324"/>
      <c r="E18" s="324"/>
    </row>
    <row r="19" spans="3:5" ht="27" customHeight="1" x14ac:dyDescent="0.2">
      <c r="C19" s="324" t="s">
        <v>81</v>
      </c>
      <c r="D19" s="324"/>
      <c r="E19" s="324"/>
    </row>
    <row r="20" spans="3:5" ht="40.5" customHeight="1" x14ac:dyDescent="0.2">
      <c r="C20" s="325" t="s">
        <v>83</v>
      </c>
      <c r="D20" s="325"/>
      <c r="E20" s="325"/>
    </row>
    <row r="21" spans="3:5" x14ac:dyDescent="0.2">
      <c r="C21" s="10"/>
      <c r="D21" s="10"/>
      <c r="E21" s="10"/>
    </row>
    <row r="22" spans="3:5" x14ac:dyDescent="0.2">
      <c r="C22" s="10"/>
      <c r="D22" s="10"/>
      <c r="E22" s="10"/>
    </row>
    <row r="23" spans="3:5" x14ac:dyDescent="0.2">
      <c r="C23" s="10"/>
      <c r="D23" s="10"/>
      <c r="E23" s="10"/>
    </row>
  </sheetData>
  <sheetProtection sheet="1" objects="1" scenarios="1" selectLockedCells="1" selectUnlockedCells="1"/>
  <mergeCells count="5">
    <mergeCell ref="C5:E16"/>
    <mergeCell ref="C18:E18"/>
    <mergeCell ref="C19:E19"/>
    <mergeCell ref="C20:E20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Normal="100" workbookViewId="0">
      <selection activeCell="C22" sqref="C22"/>
    </sheetView>
  </sheetViews>
  <sheetFormatPr defaultRowHeight="12" x14ac:dyDescent="0.2"/>
  <cols>
    <col min="1" max="1" width="2.140625" style="1" customWidth="1"/>
    <col min="2" max="2" width="12" style="1" customWidth="1"/>
    <col min="3" max="3" width="18.5703125" style="1" customWidth="1"/>
    <col min="4" max="5" width="7.28515625" style="1" customWidth="1"/>
    <col min="6" max="6" width="7.28515625" style="47" customWidth="1"/>
    <col min="7" max="11" width="11.28515625" style="2" customWidth="1"/>
    <col min="12" max="12" width="16.28515625" style="2" customWidth="1"/>
    <col min="13" max="13" width="1.140625" style="8" customWidth="1"/>
    <col min="14" max="14" width="16.5703125" style="13" customWidth="1"/>
    <col min="15" max="15" width="44.5703125" style="157" customWidth="1"/>
    <col min="16" max="16" width="25.7109375" style="96" customWidth="1"/>
    <col min="17" max="17" width="4.42578125" style="108" customWidth="1"/>
    <col min="18" max="18" width="9.140625" style="108"/>
    <col min="19" max="19" width="22.5703125" style="108" customWidth="1"/>
    <col min="20" max="20" width="10.7109375" style="109" customWidth="1"/>
    <col min="21" max="16384" width="9.140625" style="1"/>
  </cols>
  <sheetData>
    <row r="1" spans="1:20" s="13" customFormat="1" ht="14.25" x14ac:dyDescent="0.35">
      <c r="B1" s="16" t="s">
        <v>25</v>
      </c>
      <c r="C1" s="345" t="s">
        <v>71</v>
      </c>
      <c r="D1" s="345"/>
      <c r="E1" s="345"/>
      <c r="F1" s="345"/>
      <c r="G1" s="345"/>
      <c r="H1" s="345"/>
      <c r="I1" s="345"/>
      <c r="J1" s="346"/>
      <c r="K1" s="346"/>
      <c r="L1" s="14"/>
      <c r="M1" s="8"/>
      <c r="O1" s="157"/>
      <c r="P1" s="96"/>
      <c r="Q1" s="108"/>
      <c r="R1" s="108"/>
      <c r="S1" s="108"/>
      <c r="T1" s="108"/>
    </row>
    <row r="2" spans="1:20" s="13" customFormat="1" ht="12" customHeight="1" x14ac:dyDescent="0.2">
      <c r="B2" s="16" t="s">
        <v>26</v>
      </c>
      <c r="C2" s="345" t="s">
        <v>127</v>
      </c>
      <c r="D2" s="345"/>
      <c r="E2" s="345"/>
      <c r="F2" s="345"/>
      <c r="G2" s="345"/>
      <c r="H2" s="345"/>
      <c r="I2" s="345"/>
      <c r="J2" s="329" t="s">
        <v>75</v>
      </c>
      <c r="K2" s="329"/>
      <c r="L2" s="329"/>
      <c r="M2" s="8"/>
      <c r="O2" s="157"/>
      <c r="P2" s="96"/>
      <c r="Q2" s="108"/>
      <c r="R2" s="108"/>
      <c r="S2" s="108"/>
      <c r="T2" s="108"/>
    </row>
    <row r="3" spans="1:20" s="13" customFormat="1" x14ac:dyDescent="0.2">
      <c r="B3" s="16" t="s">
        <v>27</v>
      </c>
      <c r="C3" s="345" t="s">
        <v>72</v>
      </c>
      <c r="D3" s="345"/>
      <c r="E3" s="345"/>
      <c r="F3" s="345"/>
      <c r="G3" s="345"/>
      <c r="H3" s="345"/>
      <c r="I3" s="345"/>
      <c r="J3" s="329"/>
      <c r="K3" s="329"/>
      <c r="L3" s="329"/>
      <c r="M3" s="8"/>
      <c r="O3" s="157"/>
      <c r="P3" s="96"/>
      <c r="Q3" s="108"/>
      <c r="R3" s="108"/>
      <c r="S3" s="108"/>
      <c r="T3" s="108"/>
    </row>
    <row r="4" spans="1:20" x14ac:dyDescent="0.2">
      <c r="B4" s="3" t="s">
        <v>28</v>
      </c>
      <c r="C4" s="345" t="s">
        <v>73</v>
      </c>
      <c r="D4" s="345"/>
      <c r="E4" s="345"/>
      <c r="F4" s="345"/>
      <c r="G4" s="345"/>
      <c r="H4" s="345"/>
      <c r="I4" s="345"/>
      <c r="J4" s="329"/>
      <c r="K4" s="329"/>
      <c r="L4" s="329"/>
    </row>
    <row r="5" spans="1:20" ht="12" customHeight="1" x14ac:dyDescent="0.2">
      <c r="B5" s="3" t="s">
        <v>29</v>
      </c>
      <c r="C5" s="345" t="s">
        <v>74</v>
      </c>
      <c r="D5" s="345"/>
      <c r="E5" s="345"/>
      <c r="F5" s="345"/>
      <c r="G5" s="345"/>
      <c r="H5" s="345"/>
      <c r="I5" s="345"/>
      <c r="J5" s="329"/>
      <c r="K5" s="329"/>
      <c r="L5" s="329"/>
    </row>
    <row r="6" spans="1:20" ht="13.5" customHeight="1" thickBot="1" x14ac:dyDescent="0.25">
      <c r="B6" s="3"/>
      <c r="C6" s="2"/>
      <c r="D6" s="2"/>
      <c r="E6" s="2"/>
      <c r="F6" s="2"/>
    </row>
    <row r="7" spans="1:20" s="5" customFormat="1" x14ac:dyDescent="0.2">
      <c r="F7" s="48"/>
      <c r="G7" s="18" t="s">
        <v>7</v>
      </c>
      <c r="H7" s="18" t="s">
        <v>8</v>
      </c>
      <c r="I7" s="18" t="s">
        <v>9</v>
      </c>
      <c r="J7" s="18" t="s">
        <v>17</v>
      </c>
      <c r="K7" s="18" t="s">
        <v>18</v>
      </c>
      <c r="L7" s="7" t="s">
        <v>10</v>
      </c>
      <c r="M7" s="9"/>
      <c r="N7" s="348" t="s">
        <v>77</v>
      </c>
      <c r="O7" s="349"/>
      <c r="P7" s="66"/>
      <c r="Q7" s="159"/>
      <c r="R7" s="149"/>
      <c r="S7" s="149"/>
      <c r="T7" s="160"/>
    </row>
    <row r="8" spans="1:20" s="101" customFormat="1" ht="23.25" thickBot="1" x14ac:dyDescent="0.25">
      <c r="A8" s="347" t="s">
        <v>5</v>
      </c>
      <c r="B8" s="347"/>
      <c r="C8" s="118" t="s">
        <v>91</v>
      </c>
      <c r="D8" s="118" t="s">
        <v>92</v>
      </c>
      <c r="E8" s="118" t="s">
        <v>93</v>
      </c>
      <c r="F8" s="119" t="s">
        <v>94</v>
      </c>
      <c r="G8" s="102"/>
      <c r="H8" s="102"/>
      <c r="I8" s="102"/>
      <c r="J8" s="102"/>
      <c r="K8" s="102"/>
      <c r="L8" s="352" t="s">
        <v>134</v>
      </c>
      <c r="M8" s="104"/>
      <c r="N8" s="350"/>
      <c r="O8" s="351"/>
      <c r="P8" s="96"/>
      <c r="Q8" s="150"/>
      <c r="R8" s="150"/>
      <c r="S8" s="150"/>
      <c r="T8" s="111"/>
    </row>
    <row r="9" spans="1:20" x14ac:dyDescent="0.2">
      <c r="A9" s="36" t="s">
        <v>89</v>
      </c>
      <c r="B9" s="34"/>
      <c r="C9" s="40"/>
      <c r="D9" s="40"/>
      <c r="E9" s="40"/>
      <c r="F9" s="35"/>
      <c r="G9" s="19"/>
      <c r="H9" s="19"/>
      <c r="I9" s="19"/>
      <c r="J9" s="19"/>
      <c r="K9" s="19"/>
      <c r="L9" s="353"/>
      <c r="N9" s="5" t="s">
        <v>19</v>
      </c>
      <c r="O9" s="343" t="s">
        <v>121</v>
      </c>
      <c r="P9" s="344"/>
    </row>
    <row r="10" spans="1:20" ht="12" customHeight="1" x14ac:dyDescent="0.2">
      <c r="B10" s="34" t="s">
        <v>0</v>
      </c>
      <c r="C10" s="40"/>
      <c r="D10" s="40"/>
      <c r="E10" s="40"/>
      <c r="F10" s="35"/>
      <c r="G10" s="334" t="s">
        <v>79</v>
      </c>
      <c r="H10" s="335"/>
      <c r="I10" s="335"/>
      <c r="J10" s="335"/>
      <c r="K10" s="336"/>
      <c r="L10" s="353"/>
      <c r="N10" s="1"/>
      <c r="O10" s="59"/>
      <c r="P10" s="66"/>
    </row>
    <row r="11" spans="1:20" ht="12" customHeight="1" x14ac:dyDescent="0.2">
      <c r="B11" s="34" t="s">
        <v>0</v>
      </c>
      <c r="C11" s="40"/>
      <c r="D11" s="40"/>
      <c r="E11" s="40"/>
      <c r="F11" s="35"/>
      <c r="G11" s="334"/>
      <c r="H11" s="335"/>
      <c r="I11" s="335"/>
      <c r="J11" s="335"/>
      <c r="K11" s="336"/>
      <c r="L11" s="353"/>
      <c r="N11" s="5" t="s">
        <v>20</v>
      </c>
      <c r="O11" s="95" t="s">
        <v>122</v>
      </c>
      <c r="P11" s="68"/>
    </row>
    <row r="12" spans="1:20" ht="12" customHeight="1" x14ac:dyDescent="0.2">
      <c r="B12" s="34" t="s">
        <v>0</v>
      </c>
      <c r="C12" s="40"/>
      <c r="D12" s="40"/>
      <c r="E12" s="40"/>
      <c r="F12" s="35"/>
      <c r="G12" s="337" t="s">
        <v>78</v>
      </c>
      <c r="H12" s="338"/>
      <c r="I12" s="338"/>
      <c r="J12" s="338"/>
      <c r="K12" s="339"/>
      <c r="L12" s="353"/>
      <c r="N12" s="5"/>
      <c r="O12" s="59"/>
      <c r="P12" s="66"/>
    </row>
    <row r="13" spans="1:20" ht="12" customHeight="1" x14ac:dyDescent="0.2">
      <c r="B13" s="34" t="s">
        <v>0</v>
      </c>
      <c r="C13" s="40"/>
      <c r="D13" s="40"/>
      <c r="E13" s="40"/>
      <c r="F13" s="35"/>
      <c r="G13" s="337" t="s">
        <v>130</v>
      </c>
      <c r="H13" s="338"/>
      <c r="I13" s="338"/>
      <c r="J13" s="338"/>
      <c r="K13" s="339"/>
      <c r="L13" s="353"/>
      <c r="N13" s="5"/>
      <c r="O13" s="59"/>
      <c r="P13" s="66"/>
    </row>
    <row r="14" spans="1:20" ht="12" customHeight="1" x14ac:dyDescent="0.2">
      <c r="B14" s="34" t="s">
        <v>0</v>
      </c>
      <c r="C14" s="40"/>
      <c r="D14" s="40"/>
      <c r="E14" s="40"/>
      <c r="F14" s="35"/>
      <c r="G14" s="331"/>
      <c r="H14" s="332"/>
      <c r="I14" s="332"/>
      <c r="J14" s="332"/>
      <c r="K14" s="333"/>
      <c r="L14" s="353"/>
      <c r="N14" s="5"/>
      <c r="O14" s="59"/>
      <c r="P14" s="66"/>
    </row>
    <row r="15" spans="1:20" ht="12" customHeight="1" x14ac:dyDescent="0.2">
      <c r="A15" s="32" t="s">
        <v>90</v>
      </c>
      <c r="B15" s="34"/>
      <c r="C15" s="40"/>
      <c r="D15" s="40"/>
      <c r="E15" s="40"/>
      <c r="F15" s="35"/>
      <c r="G15" s="337" t="s">
        <v>128</v>
      </c>
      <c r="H15" s="338"/>
      <c r="I15" s="338"/>
      <c r="J15" s="338"/>
      <c r="K15" s="339"/>
      <c r="L15" s="353"/>
      <c r="N15" s="3" t="s">
        <v>32</v>
      </c>
      <c r="O15" s="344" t="s">
        <v>123</v>
      </c>
      <c r="P15" s="344"/>
    </row>
    <row r="16" spans="1:20" ht="12" customHeight="1" x14ac:dyDescent="0.2">
      <c r="B16" s="34" t="s">
        <v>1</v>
      </c>
      <c r="C16" s="40"/>
      <c r="D16" s="40"/>
      <c r="E16" s="40"/>
      <c r="F16" s="35"/>
      <c r="G16" s="337" t="s">
        <v>129</v>
      </c>
      <c r="H16" s="338"/>
      <c r="I16" s="338"/>
      <c r="J16" s="338"/>
      <c r="K16" s="339"/>
      <c r="L16" s="353"/>
      <c r="N16" s="5"/>
      <c r="O16" s="59"/>
      <c r="P16" s="67"/>
    </row>
    <row r="17" spans="1:21" x14ac:dyDescent="0.2">
      <c r="B17" s="34" t="s">
        <v>1</v>
      </c>
      <c r="C17" s="40"/>
      <c r="D17" s="40"/>
      <c r="E17" s="40"/>
      <c r="F17" s="35"/>
      <c r="G17" s="331"/>
      <c r="H17" s="332"/>
      <c r="I17" s="332"/>
      <c r="J17" s="332"/>
      <c r="K17" s="333"/>
      <c r="L17" s="353"/>
      <c r="N17" s="3" t="s">
        <v>50</v>
      </c>
      <c r="O17" s="95" t="s">
        <v>124</v>
      </c>
      <c r="P17" s="69" t="s">
        <v>47</v>
      </c>
      <c r="Q17" s="112"/>
      <c r="R17" s="112"/>
      <c r="S17" s="112"/>
      <c r="T17" s="113"/>
      <c r="U17" s="32"/>
    </row>
    <row r="18" spans="1:21" x14ac:dyDescent="0.2">
      <c r="B18" s="34" t="s">
        <v>1</v>
      </c>
      <c r="C18" s="40"/>
      <c r="D18" s="40"/>
      <c r="E18" s="40"/>
      <c r="F18" s="35"/>
      <c r="G18" s="181" t="s">
        <v>131</v>
      </c>
      <c r="H18" s="183"/>
      <c r="I18" s="183"/>
      <c r="J18" s="183"/>
      <c r="K18" s="184"/>
      <c r="L18" s="353"/>
      <c r="N18" s="3" t="s">
        <v>34</v>
      </c>
      <c r="O18" s="95" t="s">
        <v>125</v>
      </c>
      <c r="P18" s="95" t="s">
        <v>126</v>
      </c>
      <c r="Q18" s="112"/>
      <c r="R18" s="112"/>
      <c r="S18" s="112"/>
      <c r="T18" s="113"/>
      <c r="U18" s="32"/>
    </row>
    <row r="19" spans="1:21" x14ac:dyDescent="0.2">
      <c r="B19" s="34" t="s">
        <v>2</v>
      </c>
      <c r="C19" s="40"/>
      <c r="D19" s="40"/>
      <c r="E19" s="40"/>
      <c r="F19" s="35"/>
      <c r="G19" s="331"/>
      <c r="H19" s="332"/>
      <c r="I19" s="332"/>
      <c r="J19" s="332"/>
      <c r="K19" s="333"/>
      <c r="L19" s="353"/>
      <c r="N19" s="89"/>
      <c r="Q19" s="112"/>
      <c r="R19" s="112"/>
      <c r="S19" s="112"/>
      <c r="T19" s="162"/>
      <c r="U19" s="32"/>
    </row>
    <row r="20" spans="1:21" x14ac:dyDescent="0.2">
      <c r="B20" s="34" t="s">
        <v>2</v>
      </c>
      <c r="C20" s="40"/>
      <c r="D20" s="40"/>
      <c r="E20" s="40"/>
      <c r="F20" s="35"/>
      <c r="G20" s="331"/>
      <c r="H20" s="332"/>
      <c r="I20" s="332"/>
      <c r="J20" s="332"/>
      <c r="K20" s="333"/>
      <c r="L20" s="353"/>
      <c r="N20" s="89"/>
      <c r="Q20" s="112"/>
      <c r="R20" s="112"/>
      <c r="S20" s="112"/>
      <c r="T20" s="162"/>
      <c r="U20" s="32"/>
    </row>
    <row r="21" spans="1:21" x14ac:dyDescent="0.2">
      <c r="B21" s="34" t="s">
        <v>3</v>
      </c>
      <c r="C21" s="40"/>
      <c r="D21" s="40"/>
      <c r="E21" s="40"/>
      <c r="F21" s="35"/>
      <c r="G21" s="331"/>
      <c r="H21" s="332"/>
      <c r="I21" s="332"/>
      <c r="J21" s="332"/>
      <c r="K21" s="333"/>
      <c r="L21" s="353"/>
      <c r="N21" s="16"/>
      <c r="P21" s="161"/>
      <c r="Q21" s="112"/>
      <c r="R21" s="112"/>
      <c r="S21" s="112"/>
      <c r="T21" s="162"/>
      <c r="U21" s="32"/>
    </row>
    <row r="22" spans="1:21" x14ac:dyDescent="0.2">
      <c r="B22" s="34" t="s">
        <v>3</v>
      </c>
      <c r="C22" s="40"/>
      <c r="D22" s="40"/>
      <c r="E22" s="40"/>
      <c r="F22" s="35"/>
      <c r="G22" s="331"/>
      <c r="H22" s="332"/>
      <c r="I22" s="332"/>
      <c r="J22" s="332"/>
      <c r="K22" s="333"/>
      <c r="L22" s="353"/>
      <c r="Q22" s="112"/>
      <c r="R22" s="112"/>
      <c r="S22" s="112"/>
      <c r="T22" s="162"/>
      <c r="U22" s="32"/>
    </row>
    <row r="23" spans="1:21" x14ac:dyDescent="0.2">
      <c r="B23" s="34" t="s">
        <v>4</v>
      </c>
      <c r="C23" s="40"/>
      <c r="D23" s="40"/>
      <c r="E23" s="40"/>
      <c r="F23" s="35"/>
      <c r="G23" s="331"/>
      <c r="H23" s="332"/>
      <c r="I23" s="332"/>
      <c r="J23" s="332"/>
      <c r="K23" s="333"/>
      <c r="L23" s="353"/>
      <c r="Q23" s="112"/>
      <c r="R23" s="112"/>
      <c r="S23" s="112"/>
      <c r="T23" s="162"/>
      <c r="U23" s="32"/>
    </row>
    <row r="24" spans="1:21" x14ac:dyDescent="0.2">
      <c r="B24" s="34" t="s">
        <v>15</v>
      </c>
      <c r="C24" s="40"/>
      <c r="D24" s="40"/>
      <c r="E24" s="40"/>
      <c r="F24" s="35"/>
      <c r="G24" s="331"/>
      <c r="H24" s="332"/>
      <c r="I24" s="332"/>
      <c r="J24" s="332"/>
      <c r="K24" s="333"/>
      <c r="L24" s="353"/>
      <c r="N24" s="16"/>
      <c r="Q24" s="112"/>
      <c r="R24" s="112"/>
      <c r="S24" s="112"/>
      <c r="T24" s="162"/>
      <c r="U24" s="32"/>
    </row>
    <row r="25" spans="1:21" s="32" customFormat="1" x14ac:dyDescent="0.2">
      <c r="B25" s="99" t="s">
        <v>31</v>
      </c>
      <c r="C25" s="41"/>
      <c r="D25" s="41"/>
      <c r="E25" s="41"/>
      <c r="F25" s="37"/>
      <c r="G25" s="185"/>
      <c r="H25" s="185"/>
      <c r="I25" s="185"/>
      <c r="J25" s="185"/>
      <c r="K25" s="185"/>
      <c r="L25" s="353"/>
      <c r="M25" s="33"/>
      <c r="N25" s="91"/>
      <c r="O25" s="163"/>
      <c r="P25" s="164"/>
      <c r="Q25" s="112"/>
      <c r="R25" s="112"/>
      <c r="S25" s="112"/>
      <c r="T25" s="162"/>
    </row>
    <row r="26" spans="1:21" x14ac:dyDescent="0.2">
      <c r="A26" s="15" t="s">
        <v>6</v>
      </c>
      <c r="B26" s="34"/>
      <c r="C26" s="40"/>
      <c r="D26" s="40"/>
      <c r="E26" s="40"/>
      <c r="F26" s="35"/>
      <c r="G26" s="19"/>
      <c r="H26" s="19"/>
      <c r="I26" s="19"/>
      <c r="J26" s="19"/>
      <c r="K26" s="19"/>
      <c r="L26" s="353"/>
      <c r="Q26" s="112"/>
      <c r="R26" s="112"/>
      <c r="S26" s="112"/>
      <c r="T26" s="162"/>
      <c r="U26" s="32"/>
    </row>
    <row r="27" spans="1:21" x14ac:dyDescent="0.2">
      <c r="A27" s="34" t="s">
        <v>89</v>
      </c>
      <c r="B27" s="34"/>
      <c r="C27" s="40"/>
      <c r="D27" s="40"/>
      <c r="E27" s="40"/>
      <c r="F27" s="35"/>
      <c r="G27" s="19"/>
      <c r="H27" s="19"/>
      <c r="I27" s="19"/>
      <c r="J27" s="19"/>
      <c r="K27" s="19"/>
      <c r="L27" s="353"/>
      <c r="Q27" s="112"/>
      <c r="R27" s="112"/>
      <c r="S27" s="112"/>
      <c r="T27" s="162"/>
      <c r="U27" s="32"/>
    </row>
    <row r="28" spans="1:21" ht="12" customHeight="1" x14ac:dyDescent="0.2">
      <c r="B28" s="34" t="s">
        <v>0</v>
      </c>
      <c r="C28" s="40"/>
      <c r="D28" s="40"/>
      <c r="E28" s="40"/>
      <c r="F28" s="35"/>
      <c r="G28" s="372" t="s">
        <v>76</v>
      </c>
      <c r="H28" s="373"/>
      <c r="I28" s="373"/>
      <c r="J28" s="373"/>
      <c r="K28" s="374"/>
      <c r="L28" s="353"/>
      <c r="O28" s="182"/>
      <c r="P28" s="166"/>
      <c r="Q28" s="112"/>
      <c r="T28" s="162"/>
      <c r="U28" s="32"/>
    </row>
    <row r="29" spans="1:21" ht="12" customHeight="1" x14ac:dyDescent="0.2">
      <c r="B29" s="34" t="s">
        <v>59</v>
      </c>
      <c r="C29" s="40"/>
      <c r="D29" s="40"/>
      <c r="E29" s="40"/>
      <c r="F29" s="35"/>
      <c r="G29" s="372"/>
      <c r="H29" s="373"/>
      <c r="I29" s="373"/>
      <c r="J29" s="373"/>
      <c r="K29" s="374"/>
      <c r="L29" s="353"/>
      <c r="O29" s="182"/>
      <c r="P29" s="166"/>
      <c r="Q29" s="112"/>
      <c r="T29" s="162"/>
      <c r="U29" s="32"/>
    </row>
    <row r="30" spans="1:21" ht="12" customHeight="1" x14ac:dyDescent="0.2">
      <c r="B30" s="34" t="s">
        <v>59</v>
      </c>
      <c r="C30" s="40"/>
      <c r="D30" s="40"/>
      <c r="E30" s="40"/>
      <c r="F30" s="35"/>
      <c r="G30" s="372"/>
      <c r="H30" s="373"/>
      <c r="I30" s="373"/>
      <c r="J30" s="373"/>
      <c r="K30" s="374"/>
      <c r="L30" s="353"/>
      <c r="O30" s="182"/>
      <c r="P30" s="166"/>
      <c r="Q30" s="112"/>
      <c r="R30" s="112"/>
      <c r="S30" s="112"/>
      <c r="T30" s="162"/>
      <c r="U30" s="32"/>
    </row>
    <row r="31" spans="1:21" ht="12" customHeight="1" x14ac:dyDescent="0.2">
      <c r="B31" s="34" t="s">
        <v>59</v>
      </c>
      <c r="C31" s="40"/>
      <c r="D31" s="40"/>
      <c r="E31" s="40"/>
      <c r="F31" s="35"/>
      <c r="G31" s="372"/>
      <c r="H31" s="373"/>
      <c r="I31" s="373"/>
      <c r="J31" s="373"/>
      <c r="K31" s="374"/>
      <c r="L31" s="353"/>
      <c r="O31" s="182"/>
      <c r="P31" s="166"/>
      <c r="Q31" s="112"/>
      <c r="R31" s="112"/>
      <c r="S31" s="112"/>
      <c r="T31" s="162"/>
      <c r="U31" s="32"/>
    </row>
    <row r="32" spans="1:21" ht="12" customHeight="1" x14ac:dyDescent="0.2">
      <c r="B32" s="34" t="s">
        <v>59</v>
      </c>
      <c r="C32" s="40"/>
      <c r="D32" s="40"/>
      <c r="E32" s="40"/>
      <c r="F32" s="35"/>
      <c r="G32" s="372"/>
      <c r="H32" s="373"/>
      <c r="I32" s="373"/>
      <c r="J32" s="373"/>
      <c r="K32" s="374"/>
      <c r="L32" s="353"/>
      <c r="O32" s="182"/>
      <c r="P32" s="166"/>
      <c r="Q32" s="112"/>
      <c r="R32" s="112"/>
      <c r="S32" s="112"/>
      <c r="T32" s="162"/>
      <c r="U32" s="32"/>
    </row>
    <row r="33" spans="1:21" x14ac:dyDescent="0.2">
      <c r="A33" s="1" t="s">
        <v>90</v>
      </c>
      <c r="B33" s="34"/>
      <c r="C33" s="40"/>
      <c r="D33" s="40"/>
      <c r="E33" s="40"/>
      <c r="F33" s="35"/>
      <c r="G33" s="372"/>
      <c r="H33" s="373"/>
      <c r="I33" s="373"/>
      <c r="J33" s="373"/>
      <c r="K33" s="374"/>
      <c r="L33" s="353"/>
      <c r="O33" s="182"/>
      <c r="P33" s="166"/>
      <c r="Q33" s="112"/>
      <c r="R33" s="112"/>
      <c r="S33" s="112"/>
      <c r="T33" s="162"/>
      <c r="U33" s="32"/>
    </row>
    <row r="34" spans="1:21" x14ac:dyDescent="0.2">
      <c r="B34" s="34" t="s">
        <v>1</v>
      </c>
      <c r="C34" s="40"/>
      <c r="D34" s="40"/>
      <c r="E34" s="40"/>
      <c r="F34" s="35"/>
      <c r="G34" s="372"/>
      <c r="H34" s="373"/>
      <c r="I34" s="373"/>
      <c r="J34" s="373"/>
      <c r="K34" s="374"/>
      <c r="L34" s="353"/>
      <c r="O34" s="165"/>
      <c r="P34" s="166"/>
      <c r="Q34" s="112"/>
      <c r="R34" s="112"/>
      <c r="S34" s="112"/>
      <c r="T34" s="162"/>
      <c r="U34" s="32"/>
    </row>
    <row r="35" spans="1:21" x14ac:dyDescent="0.2">
      <c r="B35" s="34" t="s">
        <v>1</v>
      </c>
      <c r="C35" s="40"/>
      <c r="D35" s="40"/>
      <c r="E35" s="40"/>
      <c r="F35" s="35"/>
      <c r="G35" s="372"/>
      <c r="H35" s="373"/>
      <c r="I35" s="373"/>
      <c r="J35" s="373"/>
      <c r="K35" s="374"/>
      <c r="L35" s="353"/>
      <c r="O35" s="165"/>
      <c r="P35" s="166"/>
      <c r="Q35" s="112"/>
      <c r="R35" s="112"/>
      <c r="S35" s="112"/>
      <c r="T35" s="162"/>
      <c r="U35" s="32"/>
    </row>
    <row r="36" spans="1:21" x14ac:dyDescent="0.2">
      <c r="B36" s="34" t="s">
        <v>1</v>
      </c>
      <c r="C36" s="40"/>
      <c r="D36" s="40"/>
      <c r="E36" s="40"/>
      <c r="F36" s="35"/>
      <c r="G36" s="372"/>
      <c r="H36" s="373"/>
      <c r="I36" s="373"/>
      <c r="J36" s="373"/>
      <c r="K36" s="374"/>
      <c r="L36" s="353"/>
      <c r="O36" s="165"/>
      <c r="P36" s="166"/>
      <c r="Q36" s="112"/>
      <c r="R36" s="112"/>
      <c r="S36" s="112"/>
      <c r="T36" s="113"/>
      <c r="U36" s="32"/>
    </row>
    <row r="37" spans="1:21" x14ac:dyDescent="0.2">
      <c r="B37" s="34" t="s">
        <v>2</v>
      </c>
      <c r="C37" s="40"/>
      <c r="D37" s="40"/>
      <c r="E37" s="40"/>
      <c r="F37" s="35"/>
      <c r="G37" s="372"/>
      <c r="H37" s="373"/>
      <c r="I37" s="373"/>
      <c r="J37" s="373"/>
      <c r="K37" s="374"/>
      <c r="L37" s="353"/>
      <c r="Q37" s="112"/>
      <c r="R37" s="112"/>
      <c r="S37" s="112"/>
      <c r="T37" s="113"/>
      <c r="U37" s="32"/>
    </row>
    <row r="38" spans="1:21" x14ac:dyDescent="0.2">
      <c r="B38" s="34" t="s">
        <v>2</v>
      </c>
      <c r="C38" s="40"/>
      <c r="D38" s="40"/>
      <c r="E38" s="40"/>
      <c r="F38" s="35"/>
      <c r="G38" s="372"/>
      <c r="H38" s="373"/>
      <c r="I38" s="373"/>
      <c r="J38" s="373"/>
      <c r="K38" s="374"/>
      <c r="L38" s="353"/>
      <c r="Q38" s="112"/>
      <c r="R38" s="112"/>
      <c r="S38" s="112"/>
      <c r="T38" s="113"/>
      <c r="U38" s="32"/>
    </row>
    <row r="39" spans="1:21" x14ac:dyDescent="0.2">
      <c r="B39" s="34" t="s">
        <v>3</v>
      </c>
      <c r="C39" s="40"/>
      <c r="D39" s="40"/>
      <c r="E39" s="40"/>
      <c r="F39" s="35"/>
      <c r="G39" s="372"/>
      <c r="H39" s="373"/>
      <c r="I39" s="373"/>
      <c r="J39" s="373"/>
      <c r="K39" s="374"/>
      <c r="L39" s="353"/>
      <c r="P39" s="158"/>
      <c r="Q39" s="112"/>
      <c r="R39" s="112"/>
      <c r="S39" s="112"/>
      <c r="T39" s="113"/>
      <c r="U39" s="32"/>
    </row>
    <row r="40" spans="1:21" x14ac:dyDescent="0.2">
      <c r="B40" s="34" t="s">
        <v>3</v>
      </c>
      <c r="C40" s="40"/>
      <c r="D40" s="40"/>
      <c r="E40" s="40"/>
      <c r="F40" s="35"/>
      <c r="G40" s="372"/>
      <c r="H40" s="373"/>
      <c r="I40" s="373"/>
      <c r="J40" s="373"/>
      <c r="K40" s="374"/>
      <c r="L40" s="353"/>
      <c r="P40" s="158"/>
      <c r="Q40" s="112"/>
      <c r="R40" s="112"/>
      <c r="S40" s="112"/>
      <c r="T40" s="113"/>
      <c r="U40" s="32"/>
    </row>
    <row r="41" spans="1:21" x14ac:dyDescent="0.2">
      <c r="B41" s="34" t="s">
        <v>4</v>
      </c>
      <c r="C41" s="40"/>
      <c r="D41" s="40"/>
      <c r="E41" s="40"/>
      <c r="F41" s="35"/>
      <c r="G41" s="372"/>
      <c r="H41" s="373"/>
      <c r="I41" s="373"/>
      <c r="J41" s="373"/>
      <c r="K41" s="374"/>
      <c r="L41" s="353"/>
      <c r="Q41" s="112"/>
      <c r="R41" s="112"/>
      <c r="S41" s="112"/>
      <c r="T41" s="113"/>
      <c r="U41" s="32"/>
    </row>
    <row r="42" spans="1:21" x14ac:dyDescent="0.2">
      <c r="B42" s="34" t="s">
        <v>15</v>
      </c>
      <c r="C42" s="40"/>
      <c r="D42" s="40"/>
      <c r="E42" s="40"/>
      <c r="F42" s="35"/>
      <c r="G42" s="372"/>
      <c r="H42" s="373"/>
      <c r="I42" s="373"/>
      <c r="J42" s="373"/>
      <c r="K42" s="374"/>
      <c r="L42" s="353"/>
      <c r="Q42" s="112"/>
      <c r="R42" s="112"/>
      <c r="S42" s="112"/>
      <c r="T42" s="113"/>
      <c r="U42" s="32"/>
    </row>
    <row r="43" spans="1:21" s="32" customFormat="1" x14ac:dyDescent="0.2">
      <c r="B43" s="99" t="s">
        <v>30</v>
      </c>
      <c r="C43" s="41"/>
      <c r="D43" s="41"/>
      <c r="E43" s="41"/>
      <c r="F43" s="37"/>
      <c r="G43" s="372"/>
      <c r="H43" s="373"/>
      <c r="I43" s="373"/>
      <c r="J43" s="373"/>
      <c r="K43" s="374"/>
      <c r="L43" s="353"/>
      <c r="M43" s="33"/>
      <c r="N43" s="91"/>
      <c r="O43" s="163"/>
      <c r="P43" s="164"/>
      <c r="Q43" s="112"/>
      <c r="R43" s="112"/>
      <c r="S43" s="112"/>
      <c r="T43" s="113"/>
    </row>
    <row r="44" spans="1:21" s="32" customFormat="1" x14ac:dyDescent="0.2">
      <c r="B44" s="32" t="s">
        <v>88</v>
      </c>
      <c r="C44" s="41"/>
      <c r="D44" s="41"/>
      <c r="E44" s="41"/>
      <c r="F44" s="37"/>
      <c r="G44" s="372"/>
      <c r="H44" s="373"/>
      <c r="I44" s="373"/>
      <c r="J44" s="373"/>
      <c r="K44" s="374"/>
      <c r="L44" s="353"/>
      <c r="M44" s="33"/>
      <c r="N44" s="100"/>
      <c r="O44" s="167"/>
      <c r="P44" s="168"/>
      <c r="Q44" s="112"/>
      <c r="R44" s="112"/>
      <c r="S44" s="112"/>
      <c r="T44" s="113"/>
    </row>
    <row r="45" spans="1:21" x14ac:dyDescent="0.2">
      <c r="B45" s="38"/>
      <c r="C45" s="43"/>
      <c r="D45" s="43"/>
      <c r="E45" s="43"/>
      <c r="F45" s="39"/>
      <c r="G45" s="19"/>
      <c r="H45" s="19"/>
      <c r="I45" s="19"/>
      <c r="J45" s="19"/>
      <c r="K45" s="19"/>
      <c r="L45" s="353"/>
      <c r="N45" s="17"/>
      <c r="O45" s="169"/>
      <c r="P45" s="170"/>
      <c r="Q45" s="112"/>
      <c r="R45" s="112"/>
      <c r="S45" s="112"/>
      <c r="T45" s="113"/>
      <c r="U45" s="32"/>
    </row>
    <row r="46" spans="1:21" ht="15.75" x14ac:dyDescent="0.25">
      <c r="A46" s="15" t="s">
        <v>11</v>
      </c>
      <c r="B46" s="34"/>
      <c r="C46" s="40"/>
      <c r="D46" s="40"/>
      <c r="E46" s="40"/>
      <c r="F46" s="35"/>
      <c r="G46" s="355" t="s">
        <v>136</v>
      </c>
      <c r="H46" s="356"/>
      <c r="I46" s="356"/>
      <c r="J46" s="356"/>
      <c r="K46" s="357"/>
      <c r="L46" s="353"/>
      <c r="N46" s="54"/>
      <c r="Q46" s="112"/>
      <c r="R46" s="112"/>
      <c r="S46" s="112"/>
      <c r="T46" s="113"/>
      <c r="U46" s="32"/>
    </row>
    <row r="47" spans="1:21" x14ac:dyDescent="0.2">
      <c r="B47" s="34" t="s">
        <v>60</v>
      </c>
      <c r="C47" s="40"/>
      <c r="D47" s="40"/>
      <c r="E47" s="40"/>
      <c r="F47" s="35"/>
      <c r="G47" s="355"/>
      <c r="H47" s="356"/>
      <c r="I47" s="356"/>
      <c r="J47" s="356"/>
      <c r="K47" s="357"/>
      <c r="L47" s="353"/>
      <c r="Q47" s="112"/>
      <c r="R47" s="112"/>
      <c r="S47" s="112"/>
      <c r="T47" s="113"/>
      <c r="U47" s="32"/>
    </row>
    <row r="48" spans="1:21" x14ac:dyDescent="0.2">
      <c r="B48" s="34" t="s">
        <v>61</v>
      </c>
      <c r="C48" s="40"/>
      <c r="D48" s="40"/>
      <c r="E48" s="40"/>
      <c r="F48" s="35"/>
      <c r="G48" s="355"/>
      <c r="H48" s="356"/>
      <c r="I48" s="356"/>
      <c r="J48" s="356"/>
      <c r="K48" s="357"/>
      <c r="L48" s="353"/>
      <c r="N48" s="16"/>
      <c r="O48" s="171"/>
      <c r="P48" s="172"/>
      <c r="Q48" s="112"/>
      <c r="R48" s="112"/>
      <c r="S48" s="112"/>
      <c r="T48" s="113"/>
      <c r="U48" s="32"/>
    </row>
    <row r="49" spans="1:20" x14ac:dyDescent="0.2">
      <c r="B49" s="34" t="s">
        <v>68</v>
      </c>
      <c r="C49" s="40"/>
      <c r="D49" s="40"/>
      <c r="E49" s="40"/>
      <c r="F49" s="35"/>
      <c r="G49" s="355"/>
      <c r="H49" s="356"/>
      <c r="I49" s="356"/>
      <c r="J49" s="356"/>
      <c r="K49" s="357"/>
      <c r="L49" s="353"/>
      <c r="N49" s="16"/>
      <c r="O49" s="171"/>
      <c r="P49" s="172"/>
    </row>
    <row r="50" spans="1:20" x14ac:dyDescent="0.2">
      <c r="B50" s="34" t="s">
        <v>95</v>
      </c>
      <c r="C50" s="40"/>
      <c r="D50" s="40"/>
      <c r="E50" s="40"/>
      <c r="F50" s="35"/>
      <c r="G50" s="355"/>
      <c r="H50" s="356"/>
      <c r="I50" s="356"/>
      <c r="J50" s="356"/>
      <c r="K50" s="357"/>
      <c r="L50" s="353"/>
      <c r="N50" s="16"/>
      <c r="O50" s="171"/>
      <c r="P50" s="172"/>
    </row>
    <row r="51" spans="1:20" x14ac:dyDescent="0.2">
      <c r="B51" s="34" t="s">
        <v>69</v>
      </c>
      <c r="C51" s="40"/>
      <c r="D51" s="40"/>
      <c r="E51" s="40"/>
      <c r="F51" s="35"/>
      <c r="G51" s="355"/>
      <c r="H51" s="356"/>
      <c r="I51" s="356"/>
      <c r="J51" s="356"/>
      <c r="K51" s="357"/>
      <c r="L51" s="353"/>
      <c r="N51" s="16"/>
      <c r="O51" s="171"/>
      <c r="P51" s="172"/>
    </row>
    <row r="52" spans="1:20" x14ac:dyDescent="0.2">
      <c r="B52" s="34" t="s">
        <v>70</v>
      </c>
      <c r="C52" s="40"/>
      <c r="D52" s="40"/>
      <c r="E52" s="40"/>
      <c r="F52" s="35"/>
      <c r="G52" s="355"/>
      <c r="H52" s="356"/>
      <c r="I52" s="356"/>
      <c r="J52" s="356"/>
      <c r="K52" s="357"/>
      <c r="L52" s="353"/>
      <c r="N52" s="16"/>
      <c r="O52" s="171"/>
      <c r="P52" s="172"/>
    </row>
    <row r="53" spans="1:20" x14ac:dyDescent="0.2">
      <c r="B53" s="34" t="s">
        <v>96</v>
      </c>
      <c r="C53" s="40"/>
      <c r="D53" s="40"/>
      <c r="E53" s="40"/>
      <c r="F53" s="35"/>
      <c r="G53" s="355"/>
      <c r="H53" s="356"/>
      <c r="I53" s="356"/>
      <c r="J53" s="356"/>
      <c r="K53" s="357"/>
      <c r="L53" s="353"/>
    </row>
    <row r="54" spans="1:20" x14ac:dyDescent="0.2">
      <c r="B54" s="34" t="s">
        <v>21</v>
      </c>
      <c r="C54" s="40"/>
      <c r="D54" s="40"/>
      <c r="E54" s="40"/>
      <c r="F54" s="35"/>
      <c r="G54" s="355"/>
      <c r="H54" s="356"/>
      <c r="I54" s="356"/>
      <c r="J54" s="356"/>
      <c r="K54" s="357"/>
      <c r="L54" s="353"/>
    </row>
    <row r="55" spans="1:20" x14ac:dyDescent="0.2">
      <c r="B55" s="34" t="s">
        <v>21</v>
      </c>
      <c r="C55" s="40"/>
      <c r="D55" s="40"/>
      <c r="E55" s="40"/>
      <c r="F55" s="35"/>
      <c r="G55" s="355"/>
      <c r="H55" s="356"/>
      <c r="I55" s="356"/>
      <c r="J55" s="356"/>
      <c r="K55" s="357"/>
      <c r="L55" s="353"/>
    </row>
    <row r="56" spans="1:20" x14ac:dyDescent="0.2">
      <c r="B56" s="34" t="s">
        <v>43</v>
      </c>
      <c r="C56" s="40"/>
      <c r="D56" s="40"/>
      <c r="E56" s="40"/>
      <c r="F56" s="35"/>
      <c r="G56" s="363" t="s">
        <v>132</v>
      </c>
      <c r="H56" s="364"/>
      <c r="I56" s="364"/>
      <c r="J56" s="364"/>
      <c r="K56" s="365"/>
      <c r="L56" s="353"/>
    </row>
    <row r="57" spans="1:20" x14ac:dyDescent="0.2">
      <c r="B57" s="34" t="s">
        <v>44</v>
      </c>
      <c r="C57" s="40"/>
      <c r="D57" s="40"/>
      <c r="E57" s="40"/>
      <c r="F57" s="35"/>
      <c r="G57" s="363"/>
      <c r="H57" s="364"/>
      <c r="I57" s="364"/>
      <c r="J57" s="364"/>
      <c r="K57" s="365"/>
      <c r="L57" s="353"/>
    </row>
    <row r="58" spans="1:20" x14ac:dyDescent="0.2">
      <c r="B58" s="34" t="s">
        <v>45</v>
      </c>
      <c r="C58" s="40"/>
      <c r="D58" s="40"/>
      <c r="E58" s="40"/>
      <c r="F58" s="35"/>
      <c r="G58" s="363"/>
      <c r="H58" s="364"/>
      <c r="I58" s="364"/>
      <c r="J58" s="364"/>
      <c r="K58" s="365"/>
      <c r="L58" s="353"/>
    </row>
    <row r="59" spans="1:20" x14ac:dyDescent="0.2">
      <c r="B59" s="34" t="s">
        <v>46</v>
      </c>
      <c r="C59" s="40"/>
      <c r="D59" s="40"/>
      <c r="E59" s="40"/>
      <c r="F59" s="35"/>
      <c r="G59" s="363"/>
      <c r="H59" s="364"/>
      <c r="I59" s="364"/>
      <c r="J59" s="364"/>
      <c r="K59" s="365"/>
      <c r="L59" s="353"/>
    </row>
    <row r="60" spans="1:20" s="3" customFormat="1" ht="12" customHeight="1" x14ac:dyDescent="0.2">
      <c r="B60" s="32" t="s">
        <v>109</v>
      </c>
      <c r="C60" s="42"/>
      <c r="D60" s="42"/>
      <c r="E60" s="42"/>
      <c r="F60" s="49"/>
      <c r="G60" s="340" t="s">
        <v>76</v>
      </c>
      <c r="H60" s="341"/>
      <c r="I60" s="341"/>
      <c r="J60" s="341"/>
      <c r="K60" s="342"/>
      <c r="L60" s="353"/>
      <c r="M60" s="9"/>
      <c r="N60" s="16"/>
      <c r="O60" s="171"/>
      <c r="P60" s="172"/>
      <c r="Q60" s="149"/>
      <c r="R60" s="149"/>
      <c r="S60" s="149"/>
      <c r="T60" s="110"/>
    </row>
    <row r="61" spans="1:20" ht="12" customHeight="1" x14ac:dyDescent="0.2">
      <c r="B61" s="34"/>
      <c r="C61" s="40"/>
      <c r="D61" s="40"/>
      <c r="E61" s="40"/>
      <c r="F61" s="35"/>
      <c r="G61" s="19"/>
      <c r="H61" s="19"/>
      <c r="I61" s="19"/>
      <c r="J61" s="19"/>
      <c r="K61" s="19"/>
      <c r="L61" s="353"/>
    </row>
    <row r="62" spans="1:20" s="10" customFormat="1" ht="14.25" x14ac:dyDescent="0.2">
      <c r="B62" s="10" t="s">
        <v>51</v>
      </c>
      <c r="C62" s="40"/>
      <c r="D62" s="40"/>
      <c r="E62" s="40"/>
      <c r="F62" s="50"/>
      <c r="G62" s="340" t="s">
        <v>76</v>
      </c>
      <c r="H62" s="341"/>
      <c r="I62" s="341"/>
      <c r="J62" s="341"/>
      <c r="K62" s="342"/>
      <c r="L62" s="353"/>
      <c r="M62" s="11"/>
      <c r="N62" s="86"/>
      <c r="O62" s="173"/>
      <c r="P62" s="174"/>
      <c r="Q62" s="151"/>
      <c r="R62" s="151"/>
      <c r="S62" s="151"/>
      <c r="T62" s="114"/>
    </row>
    <row r="63" spans="1:20" x14ac:dyDescent="0.2">
      <c r="B63" s="34"/>
      <c r="C63" s="40"/>
      <c r="D63" s="40"/>
      <c r="E63" s="40"/>
      <c r="F63" s="35"/>
      <c r="G63" s="19"/>
      <c r="H63" s="19"/>
      <c r="I63" s="19"/>
      <c r="J63" s="19"/>
      <c r="K63" s="19"/>
      <c r="L63" s="353"/>
    </row>
    <row r="64" spans="1:20" x14ac:dyDescent="0.2">
      <c r="A64" s="15" t="s">
        <v>22</v>
      </c>
      <c r="B64" s="34"/>
      <c r="C64" s="40"/>
      <c r="D64" s="40"/>
      <c r="E64" s="40"/>
      <c r="F64" s="35"/>
      <c r="G64" s="19"/>
      <c r="H64" s="19"/>
      <c r="I64" s="19"/>
      <c r="J64" s="19"/>
      <c r="K64" s="19"/>
      <c r="L64" s="353"/>
      <c r="N64" s="16"/>
      <c r="O64" s="171"/>
      <c r="P64" s="172"/>
    </row>
    <row r="65" spans="1:20" ht="12.75" x14ac:dyDescent="0.2">
      <c r="B65" s="34" t="s">
        <v>12</v>
      </c>
      <c r="C65" s="40"/>
      <c r="D65" s="40"/>
      <c r="E65" s="40"/>
      <c r="F65" s="35"/>
      <c r="G65" s="369" t="s">
        <v>136</v>
      </c>
      <c r="H65" s="370"/>
      <c r="I65" s="370"/>
      <c r="J65" s="370"/>
      <c r="K65" s="371"/>
      <c r="L65" s="353"/>
      <c r="N65" s="86"/>
      <c r="O65" s="173"/>
      <c r="P65" s="174"/>
    </row>
    <row r="66" spans="1:20" x14ac:dyDescent="0.2">
      <c r="B66" s="34" t="s">
        <v>52</v>
      </c>
      <c r="C66" s="40"/>
      <c r="D66" s="40"/>
      <c r="E66" s="40"/>
      <c r="F66" s="35"/>
      <c r="G66" s="372" t="s">
        <v>76</v>
      </c>
      <c r="H66" s="373"/>
      <c r="I66" s="373"/>
      <c r="J66" s="373"/>
      <c r="K66" s="374"/>
      <c r="L66" s="353"/>
    </row>
    <row r="67" spans="1:20" x14ac:dyDescent="0.2">
      <c r="B67" s="34" t="s">
        <v>52</v>
      </c>
      <c r="C67" s="40"/>
      <c r="D67" s="40"/>
      <c r="E67" s="40"/>
      <c r="F67" s="35"/>
      <c r="G67" s="372"/>
      <c r="H67" s="373"/>
      <c r="I67" s="373"/>
      <c r="J67" s="373"/>
      <c r="K67" s="374"/>
      <c r="L67" s="353"/>
    </row>
    <row r="68" spans="1:20" x14ac:dyDescent="0.2">
      <c r="A68" s="34"/>
      <c r="B68" s="34" t="s">
        <v>62</v>
      </c>
      <c r="C68" s="40"/>
      <c r="D68" s="40"/>
      <c r="E68" s="40"/>
      <c r="F68" s="35"/>
      <c r="G68" s="366" t="s">
        <v>136</v>
      </c>
      <c r="H68" s="367"/>
      <c r="I68" s="367"/>
      <c r="J68" s="367"/>
      <c r="K68" s="368"/>
      <c r="L68" s="353"/>
      <c r="N68" s="16"/>
      <c r="O68" s="171"/>
      <c r="P68" s="172"/>
    </row>
    <row r="69" spans="1:20" x14ac:dyDescent="0.2">
      <c r="A69" s="34"/>
      <c r="B69" s="34" t="s">
        <v>63</v>
      </c>
      <c r="C69" s="40"/>
      <c r="D69" s="40"/>
      <c r="E69" s="40"/>
      <c r="F69" s="35"/>
      <c r="G69" s="366"/>
      <c r="H69" s="367"/>
      <c r="I69" s="367"/>
      <c r="J69" s="367"/>
      <c r="K69" s="368"/>
      <c r="L69" s="353"/>
      <c r="N69" s="16"/>
      <c r="O69" s="171"/>
      <c r="P69" s="172"/>
    </row>
    <row r="70" spans="1:20" x14ac:dyDescent="0.2">
      <c r="A70" s="34"/>
      <c r="B70" s="34" t="s">
        <v>64</v>
      </c>
      <c r="C70" s="40"/>
      <c r="D70" s="40"/>
      <c r="E70" s="40"/>
      <c r="F70" s="35"/>
      <c r="G70" s="366"/>
      <c r="H70" s="367"/>
      <c r="I70" s="367"/>
      <c r="J70" s="367"/>
      <c r="K70" s="368"/>
      <c r="L70" s="353"/>
      <c r="N70" s="16"/>
      <c r="O70" s="171"/>
      <c r="P70" s="172"/>
    </row>
    <row r="71" spans="1:20" x14ac:dyDescent="0.2">
      <c r="A71" s="34"/>
      <c r="B71" s="34" t="s">
        <v>65</v>
      </c>
      <c r="C71" s="40"/>
      <c r="D71" s="40"/>
      <c r="E71" s="40"/>
      <c r="F71" s="35"/>
      <c r="G71" s="366"/>
      <c r="H71" s="367"/>
      <c r="I71" s="367"/>
      <c r="J71" s="367"/>
      <c r="K71" s="368"/>
      <c r="L71" s="353"/>
      <c r="N71" s="16"/>
      <c r="O71" s="171"/>
      <c r="P71" s="172"/>
    </row>
    <row r="72" spans="1:20" x14ac:dyDescent="0.2">
      <c r="A72" s="34"/>
      <c r="B72" s="34" t="s">
        <v>66</v>
      </c>
      <c r="C72" s="40"/>
      <c r="D72" s="40"/>
      <c r="E72" s="40"/>
      <c r="F72" s="35"/>
      <c r="G72" s="366"/>
      <c r="H72" s="367"/>
      <c r="I72" s="367"/>
      <c r="J72" s="367"/>
      <c r="K72" s="368"/>
      <c r="L72" s="353"/>
      <c r="N72" s="16"/>
      <c r="O72" s="171"/>
      <c r="P72" s="172"/>
    </row>
    <row r="73" spans="1:20" ht="12" customHeight="1" x14ac:dyDescent="0.2">
      <c r="B73" s="34" t="s">
        <v>67</v>
      </c>
      <c r="C73" s="40"/>
      <c r="D73" s="40"/>
      <c r="E73" s="40"/>
      <c r="F73" s="35"/>
      <c r="G73" s="366"/>
      <c r="H73" s="367"/>
      <c r="I73" s="367"/>
      <c r="J73" s="367"/>
      <c r="K73" s="368"/>
      <c r="L73" s="353"/>
      <c r="N73" s="86"/>
      <c r="O73" s="173"/>
      <c r="P73" s="174"/>
    </row>
    <row r="74" spans="1:20" ht="12.75" x14ac:dyDescent="0.2">
      <c r="B74" s="34" t="s">
        <v>39</v>
      </c>
      <c r="C74" s="40"/>
      <c r="D74" s="40"/>
      <c r="E74" s="40"/>
      <c r="F74" s="35"/>
      <c r="G74" s="363" t="s">
        <v>133</v>
      </c>
      <c r="H74" s="364"/>
      <c r="I74" s="364"/>
      <c r="J74" s="364"/>
      <c r="K74" s="365"/>
      <c r="L74" s="353"/>
      <c r="N74" s="12" t="s">
        <v>112</v>
      </c>
      <c r="O74" s="330" t="s">
        <v>76</v>
      </c>
      <c r="P74" s="175"/>
    </row>
    <row r="75" spans="1:20" ht="12.75" x14ac:dyDescent="0.2">
      <c r="B75" s="34" t="s">
        <v>40</v>
      </c>
      <c r="C75" s="40"/>
      <c r="D75" s="40"/>
      <c r="E75" s="40"/>
      <c r="F75" s="35"/>
      <c r="G75" s="363"/>
      <c r="H75" s="364"/>
      <c r="I75" s="364"/>
      <c r="J75" s="364"/>
      <c r="K75" s="365"/>
      <c r="L75" s="353"/>
      <c r="N75" s="12" t="s">
        <v>113</v>
      </c>
      <c r="O75" s="330"/>
      <c r="P75" s="175"/>
    </row>
    <row r="76" spans="1:20" ht="12.75" x14ac:dyDescent="0.2">
      <c r="B76" s="34" t="s">
        <v>41</v>
      </c>
      <c r="C76" s="40"/>
      <c r="D76" s="40"/>
      <c r="E76" s="40"/>
      <c r="F76" s="35"/>
      <c r="G76" s="363"/>
      <c r="H76" s="364"/>
      <c r="I76" s="364"/>
      <c r="J76" s="364"/>
      <c r="K76" s="365"/>
      <c r="L76" s="353"/>
      <c r="N76" s="12" t="s">
        <v>114</v>
      </c>
      <c r="O76" s="330"/>
      <c r="P76" s="175"/>
    </row>
    <row r="77" spans="1:20" ht="12.75" x14ac:dyDescent="0.2">
      <c r="B77" s="34" t="s">
        <v>42</v>
      </c>
      <c r="C77" s="40"/>
      <c r="D77" s="40"/>
      <c r="E77" s="40"/>
      <c r="F77" s="35"/>
      <c r="G77" s="363"/>
      <c r="H77" s="364"/>
      <c r="I77" s="364"/>
      <c r="J77" s="364"/>
      <c r="K77" s="365"/>
      <c r="L77" s="353"/>
      <c r="N77" s="12" t="s">
        <v>115</v>
      </c>
      <c r="O77" s="330"/>
      <c r="P77" s="175"/>
    </row>
    <row r="78" spans="1:20" s="10" customFormat="1" ht="14.25" x14ac:dyDescent="0.2">
      <c r="B78" s="32" t="s">
        <v>24</v>
      </c>
      <c r="C78" s="40"/>
      <c r="D78" s="40"/>
      <c r="E78" s="40"/>
      <c r="F78" s="50"/>
      <c r="G78" s="340" t="s">
        <v>76</v>
      </c>
      <c r="H78" s="341"/>
      <c r="I78" s="341"/>
      <c r="J78" s="341"/>
      <c r="K78" s="342"/>
      <c r="L78" s="353"/>
      <c r="M78" s="11"/>
      <c r="N78" s="12" t="s">
        <v>86</v>
      </c>
      <c r="O78" s="330"/>
      <c r="P78" s="96"/>
      <c r="Q78" s="151"/>
      <c r="R78" s="151"/>
      <c r="S78" s="151"/>
      <c r="T78" s="114"/>
    </row>
    <row r="79" spans="1:20" s="10" customFormat="1" ht="12.75" x14ac:dyDescent="0.2">
      <c r="B79" s="34"/>
      <c r="C79" s="40"/>
      <c r="D79" s="40"/>
      <c r="E79" s="40"/>
      <c r="F79" s="35"/>
      <c r="G79" s="21"/>
      <c r="H79" s="21"/>
      <c r="I79" s="21"/>
      <c r="J79" s="21"/>
      <c r="K79" s="21"/>
      <c r="L79" s="353"/>
      <c r="M79" s="11"/>
      <c r="N79" s="13"/>
      <c r="O79" s="330"/>
      <c r="P79" s="96"/>
      <c r="Q79" s="151"/>
      <c r="R79" s="151"/>
      <c r="S79" s="151"/>
      <c r="T79" s="114"/>
    </row>
    <row r="80" spans="1:20" s="122" customFormat="1" ht="14.25" x14ac:dyDescent="0.2">
      <c r="A80" s="122" t="s">
        <v>33</v>
      </c>
      <c r="B80" s="123"/>
      <c r="C80" s="124"/>
      <c r="D80" s="124"/>
      <c r="E80" s="124"/>
      <c r="F80" s="125"/>
      <c r="G80" s="340" t="s">
        <v>76</v>
      </c>
      <c r="H80" s="341"/>
      <c r="I80" s="341"/>
      <c r="J80" s="341"/>
      <c r="K80" s="342"/>
      <c r="L80" s="353"/>
      <c r="M80" s="126"/>
      <c r="N80" s="127"/>
      <c r="O80" s="330"/>
      <c r="P80" s="177"/>
      <c r="Q80" s="153"/>
      <c r="R80" s="153"/>
      <c r="S80" s="153"/>
      <c r="T80" s="130"/>
    </row>
    <row r="81" spans="1:20" x14ac:dyDescent="0.2">
      <c r="B81" s="34"/>
      <c r="C81" s="40"/>
      <c r="D81" s="40"/>
      <c r="E81" s="40"/>
      <c r="F81" s="35"/>
      <c r="G81" s="19"/>
      <c r="H81" s="19"/>
      <c r="I81" s="19"/>
      <c r="J81" s="19"/>
      <c r="K81" s="19"/>
      <c r="L81" s="353"/>
      <c r="O81" s="330"/>
    </row>
    <row r="82" spans="1:20" x14ac:dyDescent="0.2">
      <c r="A82" s="1" t="s">
        <v>35</v>
      </c>
      <c r="B82" s="34"/>
      <c r="C82" s="40"/>
      <c r="D82" s="40"/>
      <c r="E82" s="40"/>
      <c r="F82" s="40"/>
      <c r="G82" s="19"/>
      <c r="H82" s="19"/>
      <c r="I82" s="19"/>
      <c r="J82" s="19"/>
      <c r="K82" s="19"/>
      <c r="L82" s="353"/>
      <c r="N82" s="1"/>
      <c r="O82" s="330"/>
    </row>
    <row r="83" spans="1:20" ht="14.25" customHeight="1" x14ac:dyDescent="0.2">
      <c r="B83" s="25" t="s">
        <v>37</v>
      </c>
      <c r="D83" s="361">
        <f>O13</f>
        <v>0</v>
      </c>
      <c r="E83" s="361"/>
      <c r="F83" s="44">
        <f>P13</f>
        <v>0</v>
      </c>
      <c r="G83" s="358" t="s">
        <v>76</v>
      </c>
      <c r="H83" s="359"/>
      <c r="I83" s="359"/>
      <c r="J83" s="359"/>
      <c r="K83" s="360"/>
      <c r="L83" s="353"/>
      <c r="N83" s="1"/>
      <c r="O83" s="330"/>
    </row>
    <row r="84" spans="1:20" s="22" customFormat="1" x14ac:dyDescent="0.2">
      <c r="B84" s="25" t="s">
        <v>38</v>
      </c>
      <c r="D84" s="362">
        <f>O14</f>
        <v>0</v>
      </c>
      <c r="E84" s="362"/>
      <c r="F84" s="45">
        <f>P14</f>
        <v>0</v>
      </c>
      <c r="G84" s="358"/>
      <c r="H84" s="359"/>
      <c r="I84" s="359"/>
      <c r="J84" s="359"/>
      <c r="K84" s="360"/>
      <c r="L84" s="353"/>
      <c r="M84" s="24"/>
      <c r="O84" s="330"/>
      <c r="P84" s="178"/>
      <c r="Q84" s="154"/>
      <c r="R84" s="154"/>
      <c r="S84" s="154"/>
      <c r="T84" s="115"/>
    </row>
    <row r="85" spans="1:20" s="26" customFormat="1" x14ac:dyDescent="0.2">
      <c r="B85" s="27" t="s">
        <v>36</v>
      </c>
      <c r="C85" s="46"/>
      <c r="D85" s="46"/>
      <c r="E85" s="46"/>
      <c r="F85" s="46"/>
      <c r="G85" s="358"/>
      <c r="H85" s="359"/>
      <c r="I85" s="359"/>
      <c r="J85" s="359"/>
      <c r="K85" s="360"/>
      <c r="L85" s="353"/>
      <c r="M85" s="29"/>
      <c r="N85" s="148" t="s">
        <v>49</v>
      </c>
      <c r="O85" s="330"/>
      <c r="P85" s="179"/>
      <c r="Q85" s="155"/>
      <c r="R85" s="155"/>
      <c r="S85" s="155"/>
      <c r="T85" s="116"/>
    </row>
    <row r="86" spans="1:20" s="122" customFormat="1" ht="14.25" x14ac:dyDescent="0.2">
      <c r="A86" s="122" t="s">
        <v>23</v>
      </c>
      <c r="C86" s="124"/>
      <c r="D86" s="124"/>
      <c r="E86" s="124"/>
      <c r="F86" s="125"/>
      <c r="G86" s="358"/>
      <c r="H86" s="359"/>
      <c r="I86" s="359"/>
      <c r="J86" s="359"/>
      <c r="K86" s="360"/>
      <c r="L86" s="353"/>
      <c r="M86" s="126"/>
      <c r="N86" s="139" t="s">
        <v>48</v>
      </c>
      <c r="O86" s="330"/>
      <c r="P86" s="180"/>
      <c r="Q86" s="153"/>
      <c r="R86" s="153"/>
      <c r="S86" s="153"/>
      <c r="T86" s="130"/>
    </row>
    <row r="87" spans="1:20" x14ac:dyDescent="0.2">
      <c r="B87" s="34"/>
      <c r="C87" s="40"/>
      <c r="D87" s="40"/>
      <c r="E87" s="40"/>
      <c r="F87" s="35"/>
      <c r="G87" s="19"/>
      <c r="H87" s="19"/>
      <c r="I87" s="19"/>
      <c r="J87" s="19"/>
      <c r="K87" s="19"/>
      <c r="L87" s="353"/>
    </row>
    <row r="88" spans="1:20" s="122" customFormat="1" ht="14.25" x14ac:dyDescent="0.2">
      <c r="A88" s="133" t="s">
        <v>13</v>
      </c>
      <c r="B88" s="123"/>
      <c r="C88" s="124"/>
      <c r="D88" s="124"/>
      <c r="E88" s="124"/>
      <c r="F88" s="125"/>
      <c r="G88" s="340" t="s">
        <v>76</v>
      </c>
      <c r="H88" s="341"/>
      <c r="I88" s="341"/>
      <c r="J88" s="341"/>
      <c r="K88" s="342"/>
      <c r="L88" s="354"/>
      <c r="M88" s="126"/>
      <c r="N88" s="152"/>
      <c r="O88" s="176"/>
      <c r="P88" s="177"/>
      <c r="Q88" s="153"/>
      <c r="R88" s="153"/>
      <c r="S88" s="153"/>
      <c r="T88" s="130"/>
    </row>
    <row r="91" spans="1:20" x14ac:dyDescent="0.2">
      <c r="A91" s="1" t="s">
        <v>110</v>
      </c>
      <c r="D91" s="134"/>
    </row>
    <row r="92" spans="1:20" x14ac:dyDescent="0.2">
      <c r="B92" s="1" t="s">
        <v>0</v>
      </c>
      <c r="G92" s="30">
        <f>IF($O7="RI",0.3461,0.3821)</f>
        <v>0.3821</v>
      </c>
      <c r="H92" s="329" t="s">
        <v>135</v>
      </c>
      <c r="I92" s="329"/>
      <c r="J92" s="329"/>
    </row>
    <row r="93" spans="1:20" x14ac:dyDescent="0.2">
      <c r="B93" s="1" t="s">
        <v>14</v>
      </c>
      <c r="G93" s="30">
        <f>IF(O7="RI",0.1797,0.2098)</f>
        <v>0.20979999999999999</v>
      </c>
      <c r="H93" s="329"/>
      <c r="I93" s="329"/>
      <c r="J93" s="329"/>
    </row>
    <row r="94" spans="1:20" s="2" customFormat="1" x14ac:dyDescent="0.2">
      <c r="A94" s="1"/>
      <c r="B94" s="1" t="s">
        <v>2</v>
      </c>
      <c r="C94" s="1"/>
      <c r="D94" s="1"/>
      <c r="E94" s="1"/>
      <c r="F94" s="47"/>
      <c r="G94" s="30">
        <f>IF(O7="RI",0.4054,0.4533)</f>
        <v>0.45329999999999998</v>
      </c>
      <c r="H94" s="329"/>
      <c r="I94" s="329"/>
      <c r="J94" s="329"/>
      <c r="M94" s="8"/>
      <c r="N94" s="13"/>
      <c r="O94" s="157"/>
      <c r="P94" s="96"/>
      <c r="Q94" s="108"/>
      <c r="R94" s="156"/>
      <c r="S94" s="156"/>
      <c r="T94" s="117"/>
    </row>
    <row r="95" spans="1:20" s="2" customFormat="1" x14ac:dyDescent="0.2">
      <c r="A95" s="1"/>
      <c r="B95" s="1" t="s">
        <v>16</v>
      </c>
      <c r="C95" s="1"/>
      <c r="D95" s="1"/>
      <c r="E95" s="1"/>
      <c r="F95" s="47"/>
      <c r="G95" s="30">
        <f>IF(O7="RI",0.0754,0.053)</f>
        <v>5.2999999999999999E-2</v>
      </c>
      <c r="H95" s="329"/>
      <c r="I95" s="329"/>
      <c r="J95" s="329"/>
      <c r="M95" s="8"/>
      <c r="N95" s="13"/>
      <c r="O95" s="157"/>
      <c r="P95" s="96"/>
      <c r="Q95" s="108"/>
      <c r="R95" s="156"/>
      <c r="S95" s="156"/>
      <c r="T95" s="117"/>
    </row>
    <row r="96" spans="1:20" s="2" customFormat="1" x14ac:dyDescent="0.2">
      <c r="A96" s="1"/>
      <c r="B96" s="1" t="s">
        <v>4</v>
      </c>
      <c r="C96" s="1"/>
      <c r="D96" s="1"/>
      <c r="E96" s="1"/>
      <c r="F96" s="47"/>
      <c r="G96" s="30">
        <f>IF(O7="RI",0.0126,0.0271)</f>
        <v>2.7099999999999999E-2</v>
      </c>
      <c r="M96" s="8"/>
      <c r="N96" s="13"/>
      <c r="O96" s="157"/>
      <c r="P96" s="96"/>
      <c r="Q96" s="108"/>
      <c r="R96" s="156"/>
      <c r="S96" s="156"/>
      <c r="T96" s="117"/>
    </row>
    <row r="97" spans="1:20" s="2" customFormat="1" x14ac:dyDescent="0.2">
      <c r="A97" s="1"/>
      <c r="B97" s="1" t="s">
        <v>15</v>
      </c>
      <c r="C97" s="1"/>
      <c r="D97" s="1"/>
      <c r="E97" s="1"/>
      <c r="F97" s="47"/>
      <c r="G97" s="30">
        <f>IF(O7="RI",0.1054,0.1543)</f>
        <v>0.15429999999999999</v>
      </c>
      <c r="M97" s="8"/>
      <c r="N97" s="13"/>
      <c r="O97" s="157"/>
      <c r="P97" s="96"/>
      <c r="Q97" s="108"/>
      <c r="R97" s="156"/>
      <c r="S97" s="156"/>
      <c r="T97" s="117"/>
    </row>
    <row r="100" spans="1:20" s="2" customFormat="1" x14ac:dyDescent="0.2">
      <c r="A100" s="1"/>
      <c r="B100" s="1"/>
      <c r="C100" s="1"/>
      <c r="D100" s="1"/>
      <c r="E100" s="1"/>
      <c r="F100" s="47"/>
      <c r="G100" s="6"/>
      <c r="M100" s="8"/>
      <c r="N100" s="13"/>
      <c r="O100" s="157"/>
      <c r="P100" s="96"/>
      <c r="Q100" s="108"/>
      <c r="R100" s="156"/>
      <c r="S100" s="156"/>
      <c r="T100" s="117"/>
    </row>
    <row r="101" spans="1:20" s="2" customFormat="1" x14ac:dyDescent="0.2">
      <c r="A101" s="1"/>
      <c r="B101" s="32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8"/>
      <c r="N101" s="13"/>
      <c r="O101" s="157"/>
      <c r="P101" s="96"/>
      <c r="Q101" s="108"/>
      <c r="R101" s="156"/>
      <c r="S101" s="156"/>
      <c r="T101" s="117"/>
    </row>
    <row r="102" spans="1:20" s="2" customFormat="1" x14ac:dyDescent="0.2">
      <c r="A102" s="1"/>
      <c r="B102" s="32" t="s">
        <v>56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8"/>
      <c r="N102" s="13"/>
      <c r="O102" s="157"/>
      <c r="P102" s="96"/>
      <c r="Q102" s="108"/>
      <c r="R102" s="156"/>
      <c r="S102" s="156"/>
      <c r="T102" s="117"/>
    </row>
    <row r="103" spans="1:20" s="2" customFormat="1" x14ac:dyDescent="0.2">
      <c r="A103" s="1"/>
      <c r="B103" s="32" t="s">
        <v>57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8"/>
      <c r="N103" s="13"/>
      <c r="O103" s="157"/>
      <c r="P103" s="96"/>
      <c r="Q103" s="108"/>
      <c r="R103" s="156"/>
      <c r="S103" s="156"/>
      <c r="T103" s="117"/>
    </row>
    <row r="104" spans="1:20" s="2" customFormat="1" x14ac:dyDescent="0.2">
      <c r="A104" s="1"/>
      <c r="B104" s="32" t="s">
        <v>58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8"/>
      <c r="N104" s="13"/>
      <c r="O104" s="157"/>
      <c r="P104" s="96"/>
      <c r="Q104" s="108"/>
      <c r="R104" s="156"/>
      <c r="S104" s="156"/>
      <c r="T104" s="117"/>
    </row>
    <row r="105" spans="1:20" s="2" customFormat="1" x14ac:dyDescent="0.2">
      <c r="A105" s="1"/>
      <c r="B105" s="32" t="s">
        <v>53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8"/>
      <c r="N105" s="13"/>
      <c r="O105" s="157"/>
      <c r="P105" s="96"/>
      <c r="Q105" s="108"/>
      <c r="R105" s="156"/>
      <c r="S105" s="156"/>
      <c r="T105" s="117"/>
    </row>
    <row r="106" spans="1:20" s="2" customFormat="1" x14ac:dyDescent="0.2">
      <c r="A106" s="1"/>
      <c r="B106" s="32" t="s">
        <v>54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8"/>
      <c r="N106" s="13"/>
      <c r="O106" s="157"/>
      <c r="P106" s="96"/>
      <c r="Q106" s="108"/>
      <c r="R106" s="156"/>
      <c r="S106" s="156"/>
      <c r="T106" s="117"/>
    </row>
    <row r="107" spans="1:20" x14ac:dyDescent="0.2">
      <c r="F107" s="1"/>
      <c r="G107" s="1"/>
      <c r="H107" s="1"/>
      <c r="I107" s="1"/>
      <c r="J107" s="1"/>
      <c r="K107" s="1"/>
      <c r="L107" s="1"/>
    </row>
  </sheetData>
  <sheetProtection selectLockedCells="1" selectUnlockedCells="1"/>
  <mergeCells count="37">
    <mergeCell ref="N7:O8"/>
    <mergeCell ref="C4:I4"/>
    <mergeCell ref="C5:I5"/>
    <mergeCell ref="L8:L88"/>
    <mergeCell ref="G46:K55"/>
    <mergeCell ref="G83:K86"/>
    <mergeCell ref="D83:E83"/>
    <mergeCell ref="D84:E84"/>
    <mergeCell ref="G74:K77"/>
    <mergeCell ref="G68:K73"/>
    <mergeCell ref="G65:K65"/>
    <mergeCell ref="G12:K12"/>
    <mergeCell ref="G66:K67"/>
    <mergeCell ref="G28:K44"/>
    <mergeCell ref="G56:K59"/>
    <mergeCell ref="G17:K17"/>
    <mergeCell ref="C1:I1"/>
    <mergeCell ref="J1:K1"/>
    <mergeCell ref="C2:I2"/>
    <mergeCell ref="C3:I3"/>
    <mergeCell ref="A8:B8"/>
    <mergeCell ref="H92:J95"/>
    <mergeCell ref="O74:O86"/>
    <mergeCell ref="J2:L5"/>
    <mergeCell ref="G19:K24"/>
    <mergeCell ref="G10:K11"/>
    <mergeCell ref="G13:K13"/>
    <mergeCell ref="G14:K14"/>
    <mergeCell ref="G15:K15"/>
    <mergeCell ref="G16:K16"/>
    <mergeCell ref="G60:K60"/>
    <mergeCell ref="G62:K62"/>
    <mergeCell ref="G78:K78"/>
    <mergeCell ref="G80:K80"/>
    <mergeCell ref="G88:K88"/>
    <mergeCell ref="O9:P9"/>
    <mergeCell ref="O15:P15"/>
  </mergeCells>
  <pageMargins left="0.5" right="0.34" top="0.46" bottom="0.56000000000000005" header="0.34" footer="0.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61" zoomScaleNormal="100" workbookViewId="0">
      <selection activeCell="C94" sqref="C94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6" width="7.28515625" style="311" customWidth="1"/>
    <col min="7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248" customWidth="1"/>
    <col min="16" max="16" width="16.5703125" style="13" customWidth="1"/>
    <col min="17" max="17" width="10.7109375" style="58" customWidth="1"/>
    <col min="18" max="18" width="8.42578125" style="66" customWidth="1"/>
    <col min="19" max="19" width="4.42578125" style="106" customWidth="1"/>
    <col min="20" max="20" width="9.140625" style="108"/>
    <col min="21" max="21" width="22.5703125" style="13" customWidth="1"/>
    <col min="22" max="22" width="10.7109375" style="13" customWidth="1"/>
    <col min="23" max="83" width="9.140625" style="13"/>
    <col min="84" max="16384" width="9.140625" style="1"/>
  </cols>
  <sheetData>
    <row r="1" spans="2:83" s="13" customFormat="1" ht="14.25" x14ac:dyDescent="0.35">
      <c r="D1" s="16" t="s">
        <v>25</v>
      </c>
      <c r="E1" s="375"/>
      <c r="F1" s="375"/>
      <c r="G1" s="375"/>
      <c r="H1" s="375"/>
      <c r="I1" s="375"/>
      <c r="J1" s="375"/>
      <c r="K1" s="375"/>
      <c r="L1" s="346"/>
      <c r="M1" s="346"/>
      <c r="N1" s="14"/>
      <c r="O1" s="248"/>
      <c r="Q1" s="58"/>
      <c r="R1" s="66"/>
      <c r="S1" s="106"/>
      <c r="T1" s="108"/>
    </row>
    <row r="2" spans="2:83" s="13" customFormat="1" x14ac:dyDescent="0.2">
      <c r="D2" s="16" t="s">
        <v>26</v>
      </c>
      <c r="E2" s="375"/>
      <c r="F2" s="375"/>
      <c r="G2" s="375"/>
      <c r="H2" s="375"/>
      <c r="I2" s="375"/>
      <c r="J2" s="375"/>
      <c r="K2" s="375"/>
      <c r="L2" s="14"/>
      <c r="M2" s="14"/>
      <c r="N2" s="14"/>
      <c r="O2" s="248"/>
      <c r="Q2" s="58"/>
      <c r="R2" s="66"/>
      <c r="S2" s="106"/>
      <c r="T2" s="108"/>
    </row>
    <row r="3" spans="2:83" s="13" customFormat="1" x14ac:dyDescent="0.2">
      <c r="D3" s="16" t="s">
        <v>27</v>
      </c>
      <c r="E3" s="375" t="s">
        <v>162</v>
      </c>
      <c r="F3" s="375"/>
      <c r="G3" s="375"/>
      <c r="H3" s="375"/>
      <c r="I3" s="375"/>
      <c r="J3" s="375"/>
      <c r="K3" s="375"/>
      <c r="L3" s="14"/>
      <c r="M3" s="14"/>
      <c r="N3" s="14"/>
      <c r="O3" s="248"/>
      <c r="Q3" s="58"/>
      <c r="R3" s="66"/>
      <c r="S3" s="106"/>
      <c r="T3" s="108"/>
    </row>
    <row r="4" spans="2:83" x14ac:dyDescent="0.2">
      <c r="D4" s="3" t="s">
        <v>28</v>
      </c>
      <c r="E4" s="376"/>
      <c r="F4" s="376"/>
      <c r="G4" s="376"/>
      <c r="H4" s="376"/>
      <c r="I4" s="376"/>
      <c r="J4" s="376"/>
      <c r="K4" s="376"/>
    </row>
    <row r="5" spans="2:83" x14ac:dyDescent="0.2">
      <c r="D5" s="3" t="s">
        <v>29</v>
      </c>
      <c r="E5" s="376"/>
      <c r="F5" s="376"/>
      <c r="G5" s="376"/>
      <c r="H5" s="376"/>
      <c r="I5" s="376"/>
      <c r="J5" s="376"/>
      <c r="K5" s="376"/>
    </row>
    <row r="6" spans="2:83" x14ac:dyDescent="0.2">
      <c r="D6" s="3"/>
      <c r="E6" s="2"/>
      <c r="F6" s="298"/>
      <c r="G6" s="2"/>
      <c r="H6" s="2"/>
    </row>
    <row r="7" spans="2:83" s="5" customFormat="1" x14ac:dyDescent="0.2">
      <c r="F7" s="299"/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249"/>
      <c r="P7" s="89" t="s">
        <v>19</v>
      </c>
      <c r="Q7" s="60" t="s">
        <v>97</v>
      </c>
      <c r="R7" s="68"/>
      <c r="S7" s="219"/>
      <c r="T7" s="149"/>
      <c r="U7" s="1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2:83" s="101" customFormat="1" ht="22.5" x14ac:dyDescent="0.2">
      <c r="B8" s="347" t="s">
        <v>148</v>
      </c>
      <c r="C8" s="347"/>
      <c r="D8" s="347"/>
      <c r="E8" s="118" t="s">
        <v>91</v>
      </c>
      <c r="F8" s="118" t="s">
        <v>92</v>
      </c>
      <c r="G8" s="118" t="s">
        <v>93</v>
      </c>
      <c r="H8" s="119" t="s">
        <v>94</v>
      </c>
      <c r="I8" s="102"/>
      <c r="J8" s="102"/>
      <c r="K8" s="102"/>
      <c r="L8" s="102"/>
      <c r="M8" s="102"/>
      <c r="N8" s="103"/>
      <c r="O8" s="250"/>
      <c r="P8" s="220"/>
      <c r="Q8" s="221"/>
      <c r="R8" s="105"/>
      <c r="S8" s="222"/>
      <c r="T8" s="15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2:83" x14ac:dyDescent="0.2">
      <c r="C9" s="36" t="s">
        <v>89</v>
      </c>
      <c r="D9" s="34"/>
      <c r="E9" s="40"/>
      <c r="F9" s="300"/>
      <c r="G9" s="40"/>
      <c r="H9" s="35"/>
      <c r="I9" s="19"/>
      <c r="J9" s="19"/>
      <c r="K9" s="19"/>
      <c r="L9" s="19"/>
      <c r="M9" s="19"/>
      <c r="N9" s="17"/>
      <c r="P9" s="89" t="s">
        <v>20</v>
      </c>
      <c r="Q9" s="60"/>
      <c r="R9" s="68"/>
    </row>
    <row r="10" spans="2:83" x14ac:dyDescent="0.2">
      <c r="D10" s="34" t="s">
        <v>0</v>
      </c>
      <c r="E10" s="40"/>
      <c r="F10" s="300"/>
      <c r="G10" s="40"/>
      <c r="H10" s="35"/>
      <c r="I10" s="83"/>
      <c r="J10" s="20">
        <f t="shared" ref="J10:M24" si="0">I10*$Q$9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4">
        <f t="shared" ref="N10:N25" si="1">SUM(I10:M10)</f>
        <v>0</v>
      </c>
      <c r="P10" s="89"/>
    </row>
    <row r="11" spans="2:83" x14ac:dyDescent="0.2">
      <c r="D11" s="34" t="s">
        <v>0</v>
      </c>
      <c r="E11" s="40"/>
      <c r="F11" s="300"/>
      <c r="G11" s="40"/>
      <c r="H11" s="35"/>
      <c r="I11" s="83"/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4">
        <f t="shared" si="1"/>
        <v>0</v>
      </c>
      <c r="P11" s="16" t="s">
        <v>32</v>
      </c>
      <c r="Q11" s="60">
        <v>0.16209999999999999</v>
      </c>
    </row>
    <row r="12" spans="2:83" x14ac:dyDescent="0.2">
      <c r="D12" s="34" t="s">
        <v>0</v>
      </c>
      <c r="E12" s="40"/>
      <c r="F12" s="300"/>
      <c r="G12" s="40"/>
      <c r="H12" s="35"/>
      <c r="I12" s="83"/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4">
        <f t="shared" si="1"/>
        <v>0</v>
      </c>
      <c r="P12" s="89"/>
    </row>
    <row r="13" spans="2:83" x14ac:dyDescent="0.2">
      <c r="D13" s="34" t="s">
        <v>0</v>
      </c>
      <c r="E13" s="40"/>
      <c r="F13" s="300"/>
      <c r="G13" s="40"/>
      <c r="H13" s="35"/>
      <c r="I13" s="83"/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4">
        <f t="shared" si="1"/>
        <v>0</v>
      </c>
      <c r="P13" s="16" t="s">
        <v>50</v>
      </c>
      <c r="Q13" s="60">
        <v>0.45800000000000002</v>
      </c>
      <c r="R13" s="90" t="s">
        <v>47</v>
      </c>
    </row>
    <row r="14" spans="2:83" x14ac:dyDescent="0.2">
      <c r="D14" s="34" t="s">
        <v>0</v>
      </c>
      <c r="E14" s="40"/>
      <c r="F14" s="300"/>
      <c r="G14" s="40"/>
      <c r="H14" s="35"/>
      <c r="I14" s="83"/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4">
        <f t="shared" si="1"/>
        <v>0</v>
      </c>
      <c r="P14" s="16" t="s">
        <v>34</v>
      </c>
      <c r="Q14" s="60">
        <v>0.42857000000000001</v>
      </c>
      <c r="R14" s="70" t="s">
        <v>87</v>
      </c>
    </row>
    <row r="15" spans="2:83" x14ac:dyDescent="0.2">
      <c r="C15" s="32" t="s">
        <v>90</v>
      </c>
      <c r="D15" s="34"/>
      <c r="E15" s="40"/>
      <c r="F15" s="300"/>
      <c r="G15" s="40"/>
      <c r="H15" s="35"/>
      <c r="I15" s="83"/>
      <c r="J15" s="83"/>
      <c r="K15" s="83"/>
      <c r="L15" s="83"/>
      <c r="M15" s="83"/>
      <c r="N15" s="17"/>
      <c r="P15" s="16"/>
    </row>
    <row r="16" spans="2:83" x14ac:dyDescent="0.2">
      <c r="D16" s="34" t="s">
        <v>1</v>
      </c>
      <c r="E16" s="40"/>
      <c r="F16" s="300"/>
      <c r="G16" s="40"/>
      <c r="H16" s="35"/>
      <c r="I16" s="83"/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4">
        <f t="shared" si="1"/>
        <v>0</v>
      </c>
    </row>
    <row r="17" spans="2:83" x14ac:dyDescent="0.2">
      <c r="D17" s="34" t="s">
        <v>1</v>
      </c>
      <c r="E17" s="40"/>
      <c r="F17" s="300"/>
      <c r="G17" s="40"/>
      <c r="H17" s="35"/>
      <c r="I17" s="83"/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4">
        <f t="shared" si="1"/>
        <v>0</v>
      </c>
      <c r="P17" s="16"/>
      <c r="S17" s="107" t="s">
        <v>100</v>
      </c>
      <c r="T17" s="112"/>
      <c r="U17" s="91"/>
      <c r="V17" s="91"/>
      <c r="W17" s="91"/>
    </row>
    <row r="18" spans="2:83" x14ac:dyDescent="0.2">
      <c r="D18" s="34" t="s">
        <v>1</v>
      </c>
      <c r="E18" s="40"/>
      <c r="F18" s="300"/>
      <c r="G18" s="40"/>
      <c r="H18" s="35"/>
      <c r="I18" s="83"/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4">
        <f t="shared" si="1"/>
        <v>0</v>
      </c>
      <c r="P18" s="16"/>
      <c r="S18" s="107"/>
      <c r="T18" s="112"/>
      <c r="U18" s="91"/>
      <c r="V18" s="91"/>
      <c r="W18" s="91"/>
    </row>
    <row r="19" spans="2:83" x14ac:dyDescent="0.2">
      <c r="D19" s="34" t="s">
        <v>2</v>
      </c>
      <c r="E19" s="40"/>
      <c r="F19" s="300"/>
      <c r="G19" s="40"/>
      <c r="H19" s="35"/>
      <c r="I19" s="83"/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4">
        <f t="shared" si="1"/>
        <v>0</v>
      </c>
      <c r="P19" s="89"/>
      <c r="S19" s="107"/>
      <c r="T19" s="112" t="s">
        <v>97</v>
      </c>
      <c r="U19" s="91" t="s">
        <v>98</v>
      </c>
      <c r="V19" s="223">
        <v>0.45800000000000002</v>
      </c>
      <c r="W19" s="91"/>
    </row>
    <row r="20" spans="2:83" x14ac:dyDescent="0.2">
      <c r="D20" s="34" t="s">
        <v>2</v>
      </c>
      <c r="E20" s="40"/>
      <c r="F20" s="300"/>
      <c r="G20" s="40"/>
      <c r="H20" s="35"/>
      <c r="I20" s="83"/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4">
        <f t="shared" si="1"/>
        <v>0</v>
      </c>
      <c r="P20" s="89"/>
      <c r="S20" s="107"/>
      <c r="T20" s="112" t="s">
        <v>99</v>
      </c>
      <c r="U20" s="91" t="s">
        <v>101</v>
      </c>
      <c r="V20" s="223">
        <v>0.38700000000000001</v>
      </c>
      <c r="W20" s="91"/>
    </row>
    <row r="21" spans="2:83" x14ac:dyDescent="0.2">
      <c r="D21" s="34" t="s">
        <v>3</v>
      </c>
      <c r="E21" s="40"/>
      <c r="F21" s="300"/>
      <c r="G21" s="40"/>
      <c r="H21" s="35"/>
      <c r="I21" s="83"/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4">
        <f t="shared" si="1"/>
        <v>0</v>
      </c>
      <c r="R21" s="1"/>
      <c r="S21" s="107"/>
      <c r="T21" s="112" t="s">
        <v>102</v>
      </c>
      <c r="U21" s="91" t="s">
        <v>103</v>
      </c>
      <c r="V21" s="223">
        <v>0.54800000000000004</v>
      </c>
      <c r="W21" s="91"/>
    </row>
    <row r="22" spans="2:83" x14ac:dyDescent="0.2">
      <c r="D22" s="34" t="s">
        <v>3</v>
      </c>
      <c r="E22" s="40"/>
      <c r="F22" s="300"/>
      <c r="G22" s="40"/>
      <c r="H22" s="35"/>
      <c r="I22" s="83"/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4">
        <f t="shared" si="1"/>
        <v>0</v>
      </c>
      <c r="S22" s="107"/>
      <c r="T22" s="112"/>
      <c r="U22" s="91" t="s">
        <v>106</v>
      </c>
      <c r="V22" s="223">
        <v>0.253</v>
      </c>
      <c r="W22" s="91"/>
    </row>
    <row r="23" spans="2:83" x14ac:dyDescent="0.2">
      <c r="D23" s="34" t="s">
        <v>4</v>
      </c>
      <c r="E23" s="40"/>
      <c r="F23" s="300"/>
      <c r="G23" s="40"/>
      <c r="H23" s="35"/>
      <c r="I23" s="83"/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4">
        <f t="shared" si="1"/>
        <v>0</v>
      </c>
      <c r="S23" s="107"/>
      <c r="T23" s="112"/>
      <c r="U23" s="91" t="s">
        <v>107</v>
      </c>
      <c r="V23" s="223">
        <v>0.26</v>
      </c>
      <c r="W23" s="91"/>
    </row>
    <row r="24" spans="2:83" x14ac:dyDescent="0.2">
      <c r="D24" s="34" t="s">
        <v>15</v>
      </c>
      <c r="E24" s="40"/>
      <c r="F24" s="300"/>
      <c r="G24" s="40"/>
      <c r="H24" s="35"/>
      <c r="I24" s="19"/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4">
        <f t="shared" si="1"/>
        <v>0</v>
      </c>
      <c r="S24" s="107"/>
      <c r="T24" s="112"/>
      <c r="U24" s="91" t="s">
        <v>108</v>
      </c>
      <c r="V24" s="223">
        <v>0.26</v>
      </c>
      <c r="W24" s="91"/>
    </row>
    <row r="25" spans="2:83" s="139" customFormat="1" x14ac:dyDescent="0.2">
      <c r="C25" s="99" t="s">
        <v>31</v>
      </c>
      <c r="E25" s="196"/>
      <c r="F25" s="301"/>
      <c r="G25" s="196"/>
      <c r="H25" s="198"/>
      <c r="I25" s="200">
        <f>SUM(I10:I24)</f>
        <v>0</v>
      </c>
      <c r="J25" s="200">
        <f t="shared" ref="J25:M25" si="2">SUM(J10:J24)</f>
        <v>0</v>
      </c>
      <c r="K25" s="200">
        <f t="shared" si="2"/>
        <v>0</v>
      </c>
      <c r="L25" s="200">
        <f t="shared" si="2"/>
        <v>0</v>
      </c>
      <c r="M25" s="200">
        <f t="shared" si="2"/>
        <v>0</v>
      </c>
      <c r="N25" s="199">
        <f t="shared" si="1"/>
        <v>0</v>
      </c>
      <c r="O25" s="251"/>
      <c r="S25" s="224"/>
      <c r="T25" s="204" t="s">
        <v>47</v>
      </c>
      <c r="U25" s="201" t="s">
        <v>104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</row>
    <row r="26" spans="2:83" x14ac:dyDescent="0.2">
      <c r="B26" s="15" t="s">
        <v>6</v>
      </c>
      <c r="C26" s="15"/>
      <c r="D26" s="34"/>
      <c r="E26" s="40"/>
      <c r="F26" s="300"/>
      <c r="G26" s="40"/>
      <c r="H26" s="35"/>
      <c r="I26" s="19"/>
      <c r="J26" s="19"/>
      <c r="K26" s="19"/>
      <c r="L26" s="19"/>
      <c r="M26" s="19"/>
      <c r="N26" s="17"/>
      <c r="P26" s="3" t="s">
        <v>163</v>
      </c>
      <c r="Q26" s="1"/>
      <c r="S26" s="107"/>
      <c r="T26" s="112" t="s">
        <v>87</v>
      </c>
      <c r="U26" s="91" t="s">
        <v>105</v>
      </c>
      <c r="V26" s="91"/>
      <c r="W26" s="91"/>
    </row>
    <row r="27" spans="2:83" x14ac:dyDescent="0.2">
      <c r="C27" s="36" t="s">
        <v>89</v>
      </c>
      <c r="D27" s="34"/>
      <c r="E27" s="40"/>
      <c r="F27" s="300"/>
      <c r="G27" s="40"/>
      <c r="H27" s="35"/>
      <c r="I27" s="19"/>
      <c r="J27" s="19"/>
      <c r="K27" s="19"/>
      <c r="L27" s="19"/>
      <c r="M27" s="19"/>
      <c r="N27" s="17"/>
      <c r="P27" s="1" t="s">
        <v>0</v>
      </c>
      <c r="Q27" s="265">
        <f>IF($Q7="RI",0.3446,0.3678)</f>
        <v>0.36780000000000002</v>
      </c>
      <c r="S27" s="107"/>
      <c r="T27" s="112"/>
      <c r="U27" s="91"/>
      <c r="V27" s="223"/>
      <c r="W27" s="91"/>
    </row>
    <row r="28" spans="2:83" ht="12" customHeight="1" x14ac:dyDescent="0.2">
      <c r="D28" s="34" t="s">
        <v>0</v>
      </c>
      <c r="E28" s="40"/>
      <c r="F28" s="300"/>
      <c r="G28" s="40"/>
      <c r="H28" s="35"/>
      <c r="I28" s="56">
        <f>ROUND(I10*$Q$27, 0)</f>
        <v>0</v>
      </c>
      <c r="J28" s="20">
        <f t="shared" ref="J28:M28" si="3">ROUND(J10*$Q$27, 0)</f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4">
        <f t="shared" ref="N28:N44" si="4">SUM(I28:M28)</f>
        <v>0</v>
      </c>
      <c r="P28" s="1" t="s">
        <v>14</v>
      </c>
      <c r="Q28" s="265">
        <f>IF($Q7="RI",0.2193,0.2758)</f>
        <v>0.27579999999999999</v>
      </c>
      <c r="S28" s="107"/>
      <c r="T28" s="108" t="s">
        <v>5</v>
      </c>
      <c r="U28" s="13" t="s">
        <v>119</v>
      </c>
      <c r="V28" s="223">
        <v>1.03</v>
      </c>
      <c r="W28" s="91"/>
    </row>
    <row r="29" spans="2:83" ht="12" customHeight="1" x14ac:dyDescent="0.2">
      <c r="D29" s="34" t="s">
        <v>59</v>
      </c>
      <c r="E29" s="40"/>
      <c r="F29" s="300"/>
      <c r="G29" s="40"/>
      <c r="H29" s="35"/>
      <c r="I29" s="56">
        <f t="shared" ref="I29:M32" si="5">ROUND(I11*$Q$27, 0)</f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4">
        <f t="shared" si="4"/>
        <v>0</v>
      </c>
      <c r="P29" s="1" t="s">
        <v>2</v>
      </c>
      <c r="Q29" s="265">
        <f>IF($Q7="RI",0.4174,0.4602)</f>
        <v>0.4602</v>
      </c>
      <c r="R29" s="189"/>
      <c r="S29" s="107"/>
      <c r="U29" s="13" t="s">
        <v>120</v>
      </c>
      <c r="V29" s="223">
        <v>1</v>
      </c>
      <c r="W29" s="91"/>
    </row>
    <row r="30" spans="2:83" ht="12" customHeight="1" x14ac:dyDescent="0.2">
      <c r="D30" s="34" t="s">
        <v>59</v>
      </c>
      <c r="E30" s="40"/>
      <c r="F30" s="300"/>
      <c r="G30" s="40"/>
      <c r="H30" s="35"/>
      <c r="I30" s="56">
        <f t="shared" si="5"/>
        <v>0</v>
      </c>
      <c r="J30" s="20">
        <f t="shared" si="5"/>
        <v>0</v>
      </c>
      <c r="K30" s="20">
        <f t="shared" si="5"/>
        <v>0</v>
      </c>
      <c r="L30" s="20">
        <f t="shared" si="5"/>
        <v>0</v>
      </c>
      <c r="M30" s="20">
        <f t="shared" si="5"/>
        <v>0</v>
      </c>
      <c r="N30" s="4">
        <f t="shared" si="4"/>
        <v>0</v>
      </c>
      <c r="P30" s="1" t="s">
        <v>16</v>
      </c>
      <c r="Q30" s="265">
        <f>IF($Q7="RI",0.087,0.0839)</f>
        <v>8.3900000000000002E-2</v>
      </c>
      <c r="R30" s="189"/>
      <c r="S30" s="107"/>
      <c r="T30" s="112"/>
      <c r="U30" s="91"/>
      <c r="V30" s="223"/>
      <c r="W30" s="91"/>
    </row>
    <row r="31" spans="2:83" ht="12" customHeight="1" x14ac:dyDescent="0.2">
      <c r="D31" s="34" t="s">
        <v>59</v>
      </c>
      <c r="E31" s="40"/>
      <c r="F31" s="300"/>
      <c r="G31" s="40"/>
      <c r="H31" s="35"/>
      <c r="I31" s="56">
        <f t="shared" si="5"/>
        <v>0</v>
      </c>
      <c r="J31" s="20">
        <f t="shared" si="5"/>
        <v>0</v>
      </c>
      <c r="K31" s="20">
        <f t="shared" si="5"/>
        <v>0</v>
      </c>
      <c r="L31" s="20">
        <f t="shared" si="5"/>
        <v>0</v>
      </c>
      <c r="M31" s="20">
        <f t="shared" si="5"/>
        <v>0</v>
      </c>
      <c r="N31" s="4">
        <f t="shared" si="4"/>
        <v>0</v>
      </c>
      <c r="P31" s="1" t="s">
        <v>4</v>
      </c>
      <c r="Q31" s="265">
        <f>IF($Q7="RI",0.0151,0.0277)</f>
        <v>2.7699999999999999E-2</v>
      </c>
      <c r="R31" s="189"/>
      <c r="S31" s="107"/>
      <c r="T31" s="112" t="s">
        <v>116</v>
      </c>
      <c r="U31" s="91" t="s">
        <v>117</v>
      </c>
      <c r="V31" s="223">
        <v>0.16209999999999999</v>
      </c>
      <c r="W31" s="91"/>
    </row>
    <row r="32" spans="2:83" ht="12" customHeight="1" x14ac:dyDescent="0.2">
      <c r="D32" s="34" t="s">
        <v>59</v>
      </c>
      <c r="E32" s="40"/>
      <c r="F32" s="300"/>
      <c r="G32" s="40"/>
      <c r="H32" s="35"/>
      <c r="I32" s="56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4">
        <f t="shared" si="4"/>
        <v>0</v>
      </c>
      <c r="P32" s="1" t="s">
        <v>15</v>
      </c>
      <c r="Q32" s="265">
        <f>IF($Q7="RI",0.1076,0.1309)</f>
        <v>0.13089999999999999</v>
      </c>
      <c r="R32" s="189"/>
      <c r="S32" s="107"/>
      <c r="T32" s="112"/>
      <c r="U32" s="91" t="s">
        <v>118</v>
      </c>
      <c r="V32" s="223">
        <v>0</v>
      </c>
      <c r="W32" s="91"/>
    </row>
    <row r="33" spans="2:83" x14ac:dyDescent="0.2">
      <c r="C33" s="32" t="s">
        <v>90</v>
      </c>
      <c r="D33" s="34"/>
      <c r="E33" s="40"/>
      <c r="F33" s="300"/>
      <c r="G33" s="40"/>
      <c r="H33" s="35"/>
      <c r="I33" s="83"/>
      <c r="J33" s="83"/>
      <c r="K33" s="83"/>
      <c r="L33" s="83"/>
      <c r="M33" s="83"/>
      <c r="N33" s="17"/>
      <c r="Q33" s="188"/>
      <c r="R33" s="189"/>
      <c r="S33" s="107"/>
      <c r="T33" s="112"/>
      <c r="U33" s="91"/>
      <c r="V33" s="91"/>
      <c r="W33" s="91"/>
    </row>
    <row r="34" spans="2:83" x14ac:dyDescent="0.2">
      <c r="D34" s="34" t="s">
        <v>1</v>
      </c>
      <c r="E34" s="40"/>
      <c r="F34" s="300"/>
      <c r="G34" s="40"/>
      <c r="H34" s="35"/>
      <c r="I34" s="56">
        <f>ROUND(I16*$Q$28, 0)</f>
        <v>0</v>
      </c>
      <c r="J34" s="20">
        <f t="shared" ref="J34:M34" si="6">ROUND(J16*$Q$28, 0)</f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4">
        <f t="shared" si="4"/>
        <v>0</v>
      </c>
      <c r="Q34" s="188"/>
      <c r="R34" s="189"/>
      <c r="S34" s="107"/>
      <c r="T34" s="112"/>
      <c r="U34" s="91"/>
      <c r="V34" s="91"/>
      <c r="W34" s="91"/>
    </row>
    <row r="35" spans="2:83" x14ac:dyDescent="0.2">
      <c r="D35" s="34" t="s">
        <v>1</v>
      </c>
      <c r="E35" s="40"/>
      <c r="F35" s="300"/>
      <c r="G35" s="40"/>
      <c r="H35" s="35"/>
      <c r="I35" s="56">
        <f t="shared" ref="I35:M36" si="7">ROUND(I17*$Q$28, 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4">
        <f t="shared" si="4"/>
        <v>0</v>
      </c>
      <c r="Q35" s="188"/>
      <c r="R35" s="189"/>
      <c r="S35" s="107"/>
      <c r="T35" s="112"/>
      <c r="U35" s="91"/>
      <c r="V35" s="91"/>
      <c r="W35" s="91"/>
    </row>
    <row r="36" spans="2:83" x14ac:dyDescent="0.2">
      <c r="D36" s="34" t="s">
        <v>1</v>
      </c>
      <c r="E36" s="40"/>
      <c r="F36" s="300"/>
      <c r="G36" s="40"/>
      <c r="H36" s="35"/>
      <c r="I36" s="56">
        <f t="shared" si="7"/>
        <v>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0</v>
      </c>
      <c r="N36" s="4">
        <f t="shared" si="4"/>
        <v>0</v>
      </c>
      <c r="Q36" s="188"/>
      <c r="R36" s="189"/>
      <c r="S36" s="107"/>
      <c r="T36" s="112"/>
      <c r="U36" s="91"/>
      <c r="V36" s="91"/>
      <c r="W36" s="91"/>
    </row>
    <row r="37" spans="2:83" x14ac:dyDescent="0.2">
      <c r="D37" s="34" t="s">
        <v>2</v>
      </c>
      <c r="E37" s="40"/>
      <c r="F37" s="300"/>
      <c r="G37" s="40"/>
      <c r="H37" s="35"/>
      <c r="I37" s="56">
        <f>ROUND(I19*$Q$29, 0)</f>
        <v>0</v>
      </c>
      <c r="J37" s="20">
        <f t="shared" ref="J37:M38" si="8">ROUND(J19*$Q$29, 0)</f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4">
        <f t="shared" si="4"/>
        <v>0</v>
      </c>
      <c r="S37" s="107"/>
      <c r="T37" s="112"/>
      <c r="U37" s="91"/>
      <c r="V37" s="91"/>
      <c r="W37" s="91"/>
    </row>
    <row r="38" spans="2:83" x14ac:dyDescent="0.2">
      <c r="D38" s="34" t="s">
        <v>2</v>
      </c>
      <c r="E38" s="40"/>
      <c r="F38" s="300"/>
      <c r="G38" s="40"/>
      <c r="H38" s="35"/>
      <c r="I38" s="56">
        <f>ROUND(I20*$Q$29, 0)</f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4">
        <f t="shared" si="4"/>
        <v>0</v>
      </c>
      <c r="S38" s="107"/>
      <c r="T38" s="112"/>
      <c r="U38" s="91"/>
      <c r="V38" s="91"/>
      <c r="W38" s="91"/>
    </row>
    <row r="39" spans="2:83" x14ac:dyDescent="0.2">
      <c r="D39" s="34" t="s">
        <v>3</v>
      </c>
      <c r="E39" s="40"/>
      <c r="F39" s="300"/>
      <c r="G39" s="40"/>
      <c r="H39" s="35"/>
      <c r="I39" s="56">
        <f>ROUND(I21*$Q$30, 0)</f>
        <v>0</v>
      </c>
      <c r="J39" s="20">
        <f t="shared" ref="J39:M40" si="9">ROUND(J21*$Q$30, 0)</f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4">
        <f t="shared" si="4"/>
        <v>0</v>
      </c>
      <c r="R39" s="68"/>
      <c r="S39" s="107"/>
      <c r="T39" s="112"/>
      <c r="U39" s="91"/>
      <c r="V39" s="91"/>
      <c r="W39" s="91"/>
    </row>
    <row r="40" spans="2:83" x14ac:dyDescent="0.2">
      <c r="D40" s="34" t="s">
        <v>3</v>
      </c>
      <c r="E40" s="40"/>
      <c r="F40" s="300"/>
      <c r="G40" s="40"/>
      <c r="H40" s="35"/>
      <c r="I40" s="56">
        <f>ROUND(I22*$Q$30, 0)</f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4">
        <f t="shared" si="4"/>
        <v>0</v>
      </c>
      <c r="R40" s="68"/>
      <c r="S40" s="107"/>
      <c r="T40" s="112"/>
      <c r="U40" s="91"/>
      <c r="V40" s="91"/>
      <c r="W40" s="91"/>
    </row>
    <row r="41" spans="2:83" x14ac:dyDescent="0.2">
      <c r="D41" s="34" t="s">
        <v>4</v>
      </c>
      <c r="E41" s="40"/>
      <c r="F41" s="300"/>
      <c r="G41" s="40"/>
      <c r="H41" s="35"/>
      <c r="I41" s="56">
        <f>ROUND(I23*$Q$31, 0)</f>
        <v>0</v>
      </c>
      <c r="J41" s="20">
        <f t="shared" ref="J41:M41" si="10">ROUND(J23*$Q$31, 0)</f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4">
        <f t="shared" si="4"/>
        <v>0</v>
      </c>
      <c r="S41" s="107"/>
      <c r="T41" s="112"/>
      <c r="U41" s="91"/>
      <c r="V41" s="91"/>
      <c r="W41" s="91"/>
    </row>
    <row r="42" spans="2:83" x14ac:dyDescent="0.2">
      <c r="D42" s="34" t="s">
        <v>15</v>
      </c>
      <c r="E42" s="40"/>
      <c r="F42" s="300"/>
      <c r="G42" s="40"/>
      <c r="H42" s="35"/>
      <c r="I42" s="56">
        <f>ROUND(I24*$Q$32, 0)</f>
        <v>0</v>
      </c>
      <c r="J42" s="20">
        <f t="shared" ref="J42:M42" si="11">ROUND(J24*$Q$32, 0)</f>
        <v>0</v>
      </c>
      <c r="K42" s="20">
        <f t="shared" si="11"/>
        <v>0</v>
      </c>
      <c r="L42" s="20">
        <f t="shared" si="11"/>
        <v>0</v>
      </c>
      <c r="M42" s="20">
        <f t="shared" si="11"/>
        <v>0</v>
      </c>
      <c r="N42" s="20">
        <f>ROUND(N24*$I114, 0)</f>
        <v>0</v>
      </c>
      <c r="S42" s="107"/>
      <c r="T42" s="112"/>
      <c r="U42" s="91"/>
      <c r="V42" s="91"/>
      <c r="W42" s="91"/>
    </row>
    <row r="43" spans="2:83" s="139" customFormat="1" x14ac:dyDescent="0.2">
      <c r="C43" s="99" t="s">
        <v>30</v>
      </c>
      <c r="E43" s="196"/>
      <c r="F43" s="301"/>
      <c r="G43" s="196"/>
      <c r="H43" s="198"/>
      <c r="I43" s="200">
        <f>SUM(I28:I42)</f>
        <v>0</v>
      </c>
      <c r="J43" s="200">
        <f t="shared" ref="J43:M43" si="12">SUM(J28:J42)</f>
        <v>0</v>
      </c>
      <c r="K43" s="200">
        <f t="shared" si="12"/>
        <v>0</v>
      </c>
      <c r="L43" s="200">
        <f t="shared" si="12"/>
        <v>0</v>
      </c>
      <c r="M43" s="200">
        <f t="shared" si="12"/>
        <v>0</v>
      </c>
      <c r="N43" s="199">
        <f t="shared" si="4"/>
        <v>0</v>
      </c>
      <c r="O43" s="251"/>
      <c r="P43" s="201"/>
      <c r="Q43" s="202"/>
      <c r="R43" s="203"/>
      <c r="S43" s="224"/>
      <c r="T43" s="204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2:83" s="10" customFormat="1" ht="12.75" x14ac:dyDescent="0.2">
      <c r="B44" s="10" t="s">
        <v>88</v>
      </c>
      <c r="E44" s="205"/>
      <c r="F44" s="301"/>
      <c r="G44" s="205"/>
      <c r="H44" s="50"/>
      <c r="I44" s="57">
        <f>I25+I43</f>
        <v>0</v>
      </c>
      <c r="J44" s="57">
        <f>J25+J43</f>
        <v>0</v>
      </c>
      <c r="K44" s="57">
        <f>K25+K43</f>
        <v>0</v>
      </c>
      <c r="L44" s="57">
        <f>L25+L43</f>
        <v>0</v>
      </c>
      <c r="M44" s="57">
        <f>M25+M43</f>
        <v>0</v>
      </c>
      <c r="N44" s="206">
        <f t="shared" si="4"/>
        <v>0</v>
      </c>
      <c r="O44" s="252"/>
      <c r="P44" s="86"/>
      <c r="Q44" s="225"/>
      <c r="R44" s="226"/>
      <c r="S44" s="227"/>
      <c r="T44" s="15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</row>
    <row r="45" spans="2:83" x14ac:dyDescent="0.2">
      <c r="D45" s="186"/>
      <c r="E45" s="43"/>
      <c r="F45" s="302"/>
      <c r="G45" s="43"/>
      <c r="H45" s="187"/>
      <c r="I45" s="19"/>
      <c r="J45" s="19"/>
      <c r="K45" s="19"/>
      <c r="L45" s="19"/>
      <c r="M45" s="19"/>
      <c r="N45" s="17"/>
      <c r="P45" s="17"/>
      <c r="Q45" s="62"/>
      <c r="R45" s="73"/>
      <c r="S45" s="107"/>
      <c r="T45" s="112"/>
      <c r="U45" s="91"/>
      <c r="V45" s="91"/>
      <c r="W45" s="91"/>
    </row>
    <row r="46" spans="2:83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P46" s="54"/>
      <c r="S46" s="107"/>
      <c r="T46" s="112"/>
      <c r="U46" s="91"/>
      <c r="V46" s="91"/>
      <c r="W46" s="91"/>
    </row>
    <row r="47" spans="2:83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P47" s="16"/>
      <c r="Q47" s="228"/>
      <c r="R47" s="229"/>
    </row>
    <row r="48" spans="2:83" x14ac:dyDescent="0.2">
      <c r="D48" s="34" t="s">
        <v>137</v>
      </c>
      <c r="E48" s="40"/>
      <c r="F48" s="300">
        <v>5100</v>
      </c>
      <c r="G48" s="40"/>
      <c r="H48" s="35"/>
      <c r="I48" s="19"/>
      <c r="J48" s="19"/>
      <c r="K48" s="19"/>
      <c r="L48" s="19"/>
      <c r="M48" s="19"/>
      <c r="N48" s="4">
        <f t="shared" ref="N48:N73" si="13">SUM(I48:M48)</f>
        <v>0</v>
      </c>
      <c r="S48" s="107"/>
      <c r="T48" s="112"/>
      <c r="U48" s="91"/>
      <c r="V48" s="91"/>
      <c r="W48" s="91"/>
    </row>
    <row r="49" spans="3:83" x14ac:dyDescent="0.2">
      <c r="D49" s="34" t="s">
        <v>138</v>
      </c>
      <c r="E49" s="40"/>
      <c r="F49" s="300">
        <v>5200</v>
      </c>
      <c r="G49" s="40"/>
      <c r="H49" s="35"/>
      <c r="I49" s="19"/>
      <c r="J49" s="19"/>
      <c r="K49" s="19"/>
      <c r="L49" s="19"/>
      <c r="M49" s="19"/>
      <c r="N49" s="4">
        <f t="shared" si="13"/>
        <v>0</v>
      </c>
      <c r="S49" s="107"/>
      <c r="T49" s="112"/>
      <c r="U49" s="91"/>
      <c r="V49" s="91"/>
      <c r="W49" s="91"/>
    </row>
    <row r="50" spans="3:83" x14ac:dyDescent="0.2">
      <c r="D50" s="34" t="s">
        <v>61</v>
      </c>
      <c r="E50" s="40"/>
      <c r="F50" s="300">
        <v>5300</v>
      </c>
      <c r="G50" s="40"/>
      <c r="H50" s="35"/>
      <c r="I50" s="19"/>
      <c r="J50" s="19"/>
      <c r="K50" s="19"/>
      <c r="L50" s="19"/>
      <c r="M50" s="19"/>
      <c r="N50" s="4">
        <f t="shared" si="13"/>
        <v>0</v>
      </c>
      <c r="P50" s="16"/>
      <c r="Q50" s="228"/>
      <c r="R50" s="229"/>
      <c r="S50" s="107"/>
      <c r="T50" s="112"/>
      <c r="U50" s="91"/>
      <c r="V50" s="91"/>
      <c r="W50" s="91"/>
    </row>
    <row r="51" spans="3:83" s="139" customFormat="1" x14ac:dyDescent="0.2">
      <c r="C51" s="99" t="s">
        <v>151</v>
      </c>
      <c r="E51" s="196"/>
      <c r="F51" s="301"/>
      <c r="G51" s="196"/>
      <c r="H51" s="198"/>
      <c r="I51" s="277">
        <f>SUM(I48:I50)</f>
        <v>0</v>
      </c>
      <c r="J51" s="277">
        <f t="shared" ref="J51:M51" si="14">SUM(J48:J50)</f>
        <v>0</v>
      </c>
      <c r="K51" s="277">
        <f t="shared" si="14"/>
        <v>0</v>
      </c>
      <c r="L51" s="277">
        <f t="shared" si="14"/>
        <v>0</v>
      </c>
      <c r="M51" s="277">
        <f t="shared" si="14"/>
        <v>0</v>
      </c>
      <c r="N51" s="199">
        <f>SUM(N48:N50)</f>
        <v>0</v>
      </c>
      <c r="O51" s="251"/>
      <c r="P51" s="201"/>
      <c r="Q51" s="202"/>
      <c r="R51" s="203"/>
      <c r="S51" s="224"/>
      <c r="T51" s="204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3:83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P52" s="16"/>
      <c r="Q52" s="228"/>
      <c r="R52" s="229"/>
    </row>
    <row r="53" spans="3:83" x14ac:dyDescent="0.2">
      <c r="D53" s="34" t="s">
        <v>142</v>
      </c>
      <c r="E53" s="40"/>
      <c r="F53" s="300">
        <v>3000</v>
      </c>
      <c r="G53" s="40"/>
      <c r="H53" s="35"/>
      <c r="I53" s="19"/>
      <c r="J53" s="19"/>
      <c r="K53" s="19"/>
      <c r="L53" s="19"/>
      <c r="M53" s="19"/>
      <c r="N53" s="4">
        <f t="shared" si="13"/>
        <v>0</v>
      </c>
      <c r="P53" s="16"/>
      <c r="Q53" s="228"/>
      <c r="R53" s="229"/>
    </row>
    <row r="54" spans="3:83" x14ac:dyDescent="0.2">
      <c r="D54" s="34" t="s">
        <v>141</v>
      </c>
      <c r="E54" s="40"/>
      <c r="F54" s="300">
        <v>3300</v>
      </c>
      <c r="G54" s="40"/>
      <c r="H54" s="35"/>
      <c r="I54" s="19"/>
      <c r="J54" s="19"/>
      <c r="K54" s="19"/>
      <c r="L54" s="19"/>
      <c r="M54" s="19"/>
      <c r="N54" s="4">
        <f t="shared" si="13"/>
        <v>0</v>
      </c>
      <c r="P54" s="16"/>
      <c r="Q54" s="228"/>
      <c r="R54" s="229"/>
    </row>
    <row r="55" spans="3:83" x14ac:dyDescent="0.2">
      <c r="D55" s="34" t="s">
        <v>143</v>
      </c>
      <c r="E55" s="40"/>
      <c r="F55" s="300">
        <v>3400</v>
      </c>
      <c r="G55" s="40"/>
      <c r="H55" s="35"/>
      <c r="I55" s="19"/>
      <c r="J55" s="19"/>
      <c r="K55" s="19"/>
      <c r="L55" s="19"/>
      <c r="M55" s="19"/>
      <c r="N55" s="4">
        <f t="shared" si="13"/>
        <v>0</v>
      </c>
      <c r="P55" s="16"/>
      <c r="Q55" s="228"/>
      <c r="R55" s="229"/>
    </row>
    <row r="56" spans="3:83" x14ac:dyDescent="0.2">
      <c r="D56" s="34" t="s">
        <v>144</v>
      </c>
      <c r="E56" s="40"/>
      <c r="F56" s="300">
        <v>4000</v>
      </c>
      <c r="G56" s="40"/>
      <c r="H56" s="35"/>
      <c r="I56" s="19"/>
      <c r="J56" s="19"/>
      <c r="K56" s="19"/>
      <c r="L56" s="19"/>
      <c r="M56" s="19"/>
      <c r="N56" s="4">
        <f t="shared" si="13"/>
        <v>0</v>
      </c>
      <c r="P56" s="16"/>
      <c r="Q56" s="228"/>
      <c r="R56" s="229"/>
    </row>
    <row r="57" spans="3:83" x14ac:dyDescent="0.2">
      <c r="D57" s="34" t="s">
        <v>139</v>
      </c>
      <c r="E57" s="40"/>
      <c r="F57" s="300">
        <v>4001</v>
      </c>
      <c r="G57" s="40"/>
      <c r="H57" s="35"/>
      <c r="I57" s="19"/>
      <c r="J57" s="19"/>
      <c r="K57" s="19"/>
      <c r="L57" s="19"/>
      <c r="M57" s="19"/>
      <c r="N57" s="4">
        <f t="shared" si="13"/>
        <v>0</v>
      </c>
      <c r="P57" s="16"/>
      <c r="Q57" s="228"/>
      <c r="R57" s="229"/>
    </row>
    <row r="58" spans="3:83" x14ac:dyDescent="0.2">
      <c r="D58" s="34" t="s">
        <v>140</v>
      </c>
      <c r="E58" s="40"/>
      <c r="F58" s="300">
        <v>3100</v>
      </c>
      <c r="G58" s="40"/>
      <c r="H58" s="35"/>
      <c r="I58" s="19"/>
      <c r="J58" s="19"/>
      <c r="K58" s="19"/>
      <c r="L58" s="19"/>
      <c r="M58" s="19"/>
      <c r="N58" s="4">
        <f t="shared" si="13"/>
        <v>0</v>
      </c>
      <c r="P58" s="16"/>
      <c r="Q58" s="228"/>
      <c r="R58" s="229"/>
    </row>
    <row r="59" spans="3:83" x14ac:dyDescent="0.2">
      <c r="D59" s="34" t="s">
        <v>145</v>
      </c>
      <c r="E59" s="40"/>
      <c r="F59" s="300"/>
      <c r="G59" s="40"/>
      <c r="H59" s="35"/>
      <c r="I59" s="19"/>
      <c r="J59" s="19"/>
      <c r="K59" s="19"/>
      <c r="L59" s="19"/>
      <c r="M59" s="19"/>
      <c r="N59" s="4">
        <f t="shared" si="13"/>
        <v>0</v>
      </c>
      <c r="P59" s="16"/>
      <c r="Q59" s="228"/>
      <c r="R59" s="229"/>
    </row>
    <row r="60" spans="3:83" s="139" customFormat="1" x14ac:dyDescent="0.2">
      <c r="C60" s="99" t="s">
        <v>150</v>
      </c>
      <c r="E60" s="196"/>
      <c r="F60" s="301"/>
      <c r="G60" s="196"/>
      <c r="H60" s="198"/>
      <c r="I60" s="277">
        <f>SUM(I53:I59)</f>
        <v>0</v>
      </c>
      <c r="J60" s="277">
        <f t="shared" ref="J60:M60" si="15">SUM(J53:J59)</f>
        <v>0</v>
      </c>
      <c r="K60" s="277">
        <f t="shared" si="15"/>
        <v>0</v>
      </c>
      <c r="L60" s="277">
        <f t="shared" si="15"/>
        <v>0</v>
      </c>
      <c r="M60" s="277">
        <f t="shared" si="15"/>
        <v>0</v>
      </c>
      <c r="N60" s="199">
        <f>SUM(N53:N59)</f>
        <v>0</v>
      </c>
      <c r="O60" s="251"/>
      <c r="P60" s="201"/>
      <c r="Q60" s="202"/>
      <c r="R60" s="203"/>
      <c r="S60" s="224"/>
      <c r="T60" s="204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3:83" x14ac:dyDescent="0.2">
      <c r="C61" s="36" t="s">
        <v>111</v>
      </c>
      <c r="E61" s="40"/>
      <c r="F61" s="303"/>
      <c r="G61" s="190"/>
      <c r="H61" s="191"/>
      <c r="I61" s="192"/>
      <c r="J61" s="192"/>
      <c r="K61" s="192"/>
      <c r="L61" s="192"/>
      <c r="M61" s="192"/>
      <c r="N61" s="193"/>
      <c r="P61" s="16"/>
      <c r="Q61" s="228"/>
      <c r="R61" s="229"/>
    </row>
    <row r="62" spans="3:83" x14ac:dyDescent="0.2">
      <c r="D62" s="34" t="s">
        <v>69</v>
      </c>
      <c r="E62" s="40"/>
      <c r="F62" s="300"/>
      <c r="G62" s="40"/>
      <c r="H62" s="35"/>
      <c r="I62" s="19"/>
      <c r="J62" s="19"/>
      <c r="K62" s="19"/>
      <c r="L62" s="19"/>
      <c r="M62" s="19"/>
      <c r="N62" s="4">
        <f t="shared" si="13"/>
        <v>0</v>
      </c>
      <c r="P62" s="16"/>
      <c r="Q62" s="228"/>
      <c r="R62" s="229"/>
    </row>
    <row r="63" spans="3:83" x14ac:dyDescent="0.2">
      <c r="D63" s="34" t="s">
        <v>158</v>
      </c>
      <c r="E63" s="40"/>
      <c r="F63" s="300">
        <v>8030</v>
      </c>
      <c r="G63" s="40"/>
      <c r="H63" s="35"/>
      <c r="I63" s="19"/>
      <c r="J63" s="19"/>
      <c r="K63" s="19"/>
      <c r="L63" s="19"/>
      <c r="M63" s="19"/>
      <c r="N63" s="4">
        <f t="shared" si="13"/>
        <v>0</v>
      </c>
      <c r="P63" s="16"/>
      <c r="Q63" s="228"/>
      <c r="R63" s="229"/>
    </row>
    <row r="64" spans="3:83" x14ac:dyDescent="0.2">
      <c r="D64" s="34" t="s">
        <v>159</v>
      </c>
      <c r="E64" s="40"/>
      <c r="F64" s="300">
        <v>8030</v>
      </c>
      <c r="G64" s="40"/>
      <c r="H64" s="35"/>
      <c r="I64" s="19"/>
      <c r="J64" s="19"/>
      <c r="K64" s="19"/>
      <c r="L64" s="19"/>
      <c r="M64" s="19"/>
      <c r="N64" s="4">
        <f t="shared" si="13"/>
        <v>0</v>
      </c>
    </row>
    <row r="65" spans="2:83" x14ac:dyDescent="0.2">
      <c r="D65" s="34" t="s">
        <v>160</v>
      </c>
      <c r="E65" s="40"/>
      <c r="F65" s="300">
        <v>8200</v>
      </c>
      <c r="G65" s="40"/>
      <c r="H65" s="35"/>
      <c r="I65" s="19"/>
      <c r="J65" s="19"/>
      <c r="K65" s="19"/>
      <c r="L65" s="19"/>
      <c r="M65" s="19"/>
      <c r="N65" s="4">
        <f t="shared" si="13"/>
        <v>0</v>
      </c>
    </row>
    <row r="66" spans="2:83" x14ac:dyDescent="0.2">
      <c r="D66" s="34" t="s">
        <v>21</v>
      </c>
      <c r="E66" s="40"/>
      <c r="F66" s="300"/>
      <c r="G66" s="40"/>
      <c r="H66" s="35"/>
      <c r="I66" s="19"/>
      <c r="J66" s="19"/>
      <c r="K66" s="19"/>
      <c r="L66" s="19"/>
      <c r="M66" s="19"/>
      <c r="N66" s="4">
        <f t="shared" si="13"/>
        <v>0</v>
      </c>
    </row>
    <row r="67" spans="2:83" x14ac:dyDescent="0.2">
      <c r="D67" s="34" t="s">
        <v>21</v>
      </c>
      <c r="E67" s="40"/>
      <c r="F67" s="300"/>
      <c r="G67" s="40"/>
      <c r="H67" s="35"/>
      <c r="I67" s="19"/>
      <c r="J67" s="19"/>
      <c r="K67" s="19"/>
      <c r="L67" s="19"/>
      <c r="M67" s="19"/>
      <c r="N67" s="4">
        <f t="shared" si="13"/>
        <v>0</v>
      </c>
    </row>
    <row r="68" spans="2:83" s="139" customFormat="1" x14ac:dyDescent="0.2">
      <c r="C68" s="99" t="s">
        <v>149</v>
      </c>
      <c r="E68" s="196"/>
      <c r="F68" s="301"/>
      <c r="G68" s="196"/>
      <c r="H68" s="198"/>
      <c r="I68" s="277">
        <f>SUM(I62:I67)</f>
        <v>0</v>
      </c>
      <c r="J68" s="277">
        <f t="shared" ref="J68:M68" si="16">SUM(J62:J67)</f>
        <v>0</v>
      </c>
      <c r="K68" s="277">
        <f t="shared" si="16"/>
        <v>0</v>
      </c>
      <c r="L68" s="277">
        <f t="shared" si="16"/>
        <v>0</v>
      </c>
      <c r="M68" s="277">
        <f t="shared" si="16"/>
        <v>0</v>
      </c>
      <c r="N68" s="199">
        <f>SUM(N62:N67)</f>
        <v>0</v>
      </c>
      <c r="O68" s="251"/>
      <c r="P68" s="201"/>
      <c r="Q68" s="202"/>
      <c r="R68" s="203"/>
      <c r="S68" s="224"/>
      <c r="T68" s="204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2:83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P69" s="16"/>
      <c r="Q69" s="228"/>
      <c r="R69" s="229"/>
    </row>
    <row r="70" spans="2:83" x14ac:dyDescent="0.2">
      <c r="D70" s="34" t="s">
        <v>43</v>
      </c>
      <c r="E70" s="40"/>
      <c r="F70" s="300">
        <v>8990</v>
      </c>
      <c r="G70" s="40"/>
      <c r="H70" s="35"/>
      <c r="I70" s="19"/>
      <c r="J70" s="19"/>
      <c r="K70" s="19"/>
      <c r="L70" s="19"/>
      <c r="M70" s="19"/>
      <c r="N70" s="4">
        <f t="shared" si="13"/>
        <v>0</v>
      </c>
    </row>
    <row r="71" spans="2:83" x14ac:dyDescent="0.2">
      <c r="D71" s="34" t="s">
        <v>44</v>
      </c>
      <c r="E71" s="40"/>
      <c r="F71" s="300"/>
      <c r="G71" s="40"/>
      <c r="H71" s="35"/>
      <c r="I71" s="19"/>
      <c r="J71" s="19"/>
      <c r="K71" s="19"/>
      <c r="L71" s="19"/>
      <c r="M71" s="19"/>
      <c r="N71" s="4">
        <f t="shared" si="13"/>
        <v>0</v>
      </c>
    </row>
    <row r="72" spans="2:83" x14ac:dyDescent="0.2">
      <c r="D72" s="34" t="s">
        <v>45</v>
      </c>
      <c r="E72" s="40"/>
      <c r="F72" s="300"/>
      <c r="G72" s="40"/>
      <c r="H72" s="35"/>
      <c r="I72" s="19"/>
      <c r="J72" s="19"/>
      <c r="K72" s="19"/>
      <c r="L72" s="19"/>
      <c r="M72" s="19"/>
      <c r="N72" s="4">
        <f t="shared" si="13"/>
        <v>0</v>
      </c>
    </row>
    <row r="73" spans="2:83" x14ac:dyDescent="0.2">
      <c r="D73" s="34" t="s">
        <v>46</v>
      </c>
      <c r="E73" s="40"/>
      <c r="F73" s="300"/>
      <c r="G73" s="40"/>
      <c r="H73" s="35"/>
      <c r="I73" s="19"/>
      <c r="J73" s="19"/>
      <c r="K73" s="19"/>
      <c r="L73" s="19"/>
      <c r="M73" s="19"/>
      <c r="N73" s="4">
        <f t="shared" si="13"/>
        <v>0</v>
      </c>
    </row>
    <row r="74" spans="2:83" s="139" customFormat="1" x14ac:dyDescent="0.2">
      <c r="C74" s="99" t="s">
        <v>152</v>
      </c>
      <c r="E74" s="196"/>
      <c r="F74" s="301"/>
      <c r="G74" s="196"/>
      <c r="H74" s="198"/>
      <c r="I74" s="277">
        <f>SUM(I70:I73)</f>
        <v>0</v>
      </c>
      <c r="J74" s="277">
        <f t="shared" ref="J74:M74" si="17">SUM(J70:J73)</f>
        <v>0</v>
      </c>
      <c r="K74" s="277">
        <f t="shared" si="17"/>
        <v>0</v>
      </c>
      <c r="L74" s="277">
        <f t="shared" si="17"/>
        <v>0</v>
      </c>
      <c r="M74" s="277">
        <f t="shared" si="17"/>
        <v>0</v>
      </c>
      <c r="N74" s="199">
        <f>SUM(N69:N73)</f>
        <v>0</v>
      </c>
      <c r="O74" s="251"/>
      <c r="P74" s="201"/>
      <c r="Q74" s="202"/>
      <c r="R74" s="203"/>
      <c r="S74" s="224"/>
      <c r="T74" s="204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2:83" s="10" customFormat="1" ht="12.75" x14ac:dyDescent="0.2">
      <c r="B75" s="10" t="s">
        <v>109</v>
      </c>
      <c r="E75" s="205"/>
      <c r="F75" s="301"/>
      <c r="G75" s="205"/>
      <c r="H75" s="50"/>
      <c r="I75" s="57">
        <f>SUM(I51,I60,I68,I74)</f>
        <v>0</v>
      </c>
      <c r="J75" s="57">
        <f t="shared" ref="J75:M75" si="18">SUM(J51,J60,J68,J74)</f>
        <v>0</v>
      </c>
      <c r="K75" s="57">
        <f t="shared" si="18"/>
        <v>0</v>
      </c>
      <c r="L75" s="57">
        <f t="shared" si="18"/>
        <v>0</v>
      </c>
      <c r="M75" s="57">
        <f t="shared" si="18"/>
        <v>0</v>
      </c>
      <c r="N75" s="206">
        <f>SUM(N51,N60,N68,N74)</f>
        <v>0</v>
      </c>
      <c r="O75" s="252"/>
      <c r="P75" s="86"/>
      <c r="Q75" s="225"/>
      <c r="R75" s="226"/>
      <c r="S75" s="227"/>
      <c r="T75" s="15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</row>
    <row r="76" spans="2:83" x14ac:dyDescent="0.2">
      <c r="D76" s="34"/>
      <c r="E76" s="40"/>
      <c r="F76" s="300"/>
      <c r="G76" s="40"/>
      <c r="H76" s="35"/>
      <c r="I76" s="19"/>
      <c r="J76" s="19"/>
      <c r="K76" s="19"/>
      <c r="L76" s="19"/>
      <c r="M76" s="19"/>
      <c r="N76" s="17"/>
    </row>
    <row r="77" spans="2:83" s="207" customFormat="1" ht="12.75" x14ac:dyDescent="0.2">
      <c r="B77" s="207" t="s">
        <v>51</v>
      </c>
      <c r="E77" s="208"/>
      <c r="F77" s="304"/>
      <c r="G77" s="208"/>
      <c r="H77" s="209"/>
      <c r="I77" s="210">
        <f t="shared" ref="I77:N77" si="19">SUM(I75,I44)</f>
        <v>0</v>
      </c>
      <c r="J77" s="210">
        <f t="shared" si="19"/>
        <v>0</v>
      </c>
      <c r="K77" s="210">
        <f t="shared" si="19"/>
        <v>0</v>
      </c>
      <c r="L77" s="210">
        <f t="shared" si="19"/>
        <v>0</v>
      </c>
      <c r="M77" s="210">
        <f t="shared" si="19"/>
        <v>0</v>
      </c>
      <c r="N77" s="211">
        <f t="shared" si="19"/>
        <v>0</v>
      </c>
      <c r="O77" s="252"/>
      <c r="P77" s="86"/>
      <c r="Q77" s="225"/>
      <c r="R77" s="226"/>
      <c r="S77" s="227"/>
      <c r="T77" s="151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3" x14ac:dyDescent="0.2">
      <c r="D78" s="34"/>
      <c r="E78" s="40"/>
      <c r="F78" s="300"/>
      <c r="G78" s="40"/>
      <c r="H78" s="35"/>
      <c r="I78" s="19"/>
      <c r="J78" s="19"/>
      <c r="K78" s="19"/>
      <c r="L78" s="19"/>
      <c r="M78" s="19"/>
      <c r="N78" s="17"/>
    </row>
    <row r="79" spans="2:83" x14ac:dyDescent="0.2">
      <c r="B79" s="15" t="s">
        <v>155</v>
      </c>
      <c r="C79" s="15"/>
      <c r="D79" s="34"/>
      <c r="E79" s="40"/>
      <c r="F79" s="300"/>
      <c r="G79" s="40"/>
      <c r="H79" s="35"/>
      <c r="I79" s="19"/>
      <c r="J79" s="19"/>
      <c r="K79" s="19"/>
      <c r="L79" s="19"/>
      <c r="M79" s="19"/>
      <c r="N79" s="17"/>
      <c r="P79" s="16"/>
      <c r="Q79" s="228"/>
      <c r="R79" s="229"/>
    </row>
    <row r="80" spans="2:83" ht="12.75" x14ac:dyDescent="0.2">
      <c r="D80" s="34" t="s">
        <v>12</v>
      </c>
      <c r="E80" s="40"/>
      <c r="F80" s="300">
        <v>4200</v>
      </c>
      <c r="G80" s="40"/>
      <c r="H80" s="35"/>
      <c r="I80" s="19"/>
      <c r="J80" s="19"/>
      <c r="K80" s="19"/>
      <c r="L80" s="19"/>
      <c r="M80" s="19"/>
      <c r="N80" s="4">
        <f>SUM(I80:M80)</f>
        <v>0</v>
      </c>
      <c r="P80" s="86"/>
      <c r="Q80" s="225"/>
      <c r="R80" s="226"/>
    </row>
    <row r="81" spans="2:83" x14ac:dyDescent="0.2">
      <c r="D81" s="34" t="s">
        <v>52</v>
      </c>
      <c r="E81" s="40"/>
      <c r="F81" s="300">
        <v>9231</v>
      </c>
      <c r="G81" s="40"/>
      <c r="H81" s="35"/>
      <c r="I81" s="20">
        <f>ROUND(I21*$Q11, 0)</f>
        <v>0</v>
      </c>
      <c r="J81" s="20">
        <f>ROUND(J21*$Q11, 0)</f>
        <v>0</v>
      </c>
      <c r="K81" s="20">
        <f>ROUND(K21*$Q11, 0)</f>
        <v>0</v>
      </c>
      <c r="L81" s="20">
        <f>ROUND(L21*$Q11, 0)</f>
        <v>0</v>
      </c>
      <c r="M81" s="20">
        <f>ROUND(M21*$Q11, 0)</f>
        <v>0</v>
      </c>
      <c r="N81" s="4">
        <f t="shared" ref="N81:N93" si="20">SUM(I81:M81)</f>
        <v>0</v>
      </c>
    </row>
    <row r="82" spans="2:83" x14ac:dyDescent="0.2">
      <c r="D82" s="34" t="s">
        <v>52</v>
      </c>
      <c r="E82" s="40"/>
      <c r="F82" s="300"/>
      <c r="G82" s="40"/>
      <c r="H82" s="35"/>
      <c r="I82" s="20">
        <f>ROUND(I22*$Q11, 0)</f>
        <v>0</v>
      </c>
      <c r="J82" s="20">
        <f>ROUND(J22*$Q11, 0)</f>
        <v>0</v>
      </c>
      <c r="K82" s="20">
        <f>ROUND(K22*$Q11, 0)</f>
        <v>0</v>
      </c>
      <c r="L82" s="20">
        <f>ROUND(L22*$Q11, 0)</f>
        <v>0</v>
      </c>
      <c r="M82" s="20">
        <f>ROUND(M22*$Q11, 0)</f>
        <v>0</v>
      </c>
      <c r="N82" s="4">
        <f t="shared" si="20"/>
        <v>0</v>
      </c>
    </row>
    <row r="83" spans="2:83" x14ac:dyDescent="0.2">
      <c r="B83" s="34"/>
      <c r="C83" s="34"/>
      <c r="D83" s="34" t="s">
        <v>62</v>
      </c>
      <c r="E83" s="40"/>
      <c r="F83" s="300"/>
      <c r="G83" s="40"/>
      <c r="H83" s="35"/>
      <c r="I83" s="19"/>
      <c r="J83" s="19"/>
      <c r="K83" s="19"/>
      <c r="L83" s="19"/>
      <c r="M83" s="19"/>
      <c r="N83" s="4">
        <f t="shared" si="20"/>
        <v>0</v>
      </c>
      <c r="P83" s="16"/>
      <c r="Q83" s="228"/>
      <c r="R83" s="229"/>
    </row>
    <row r="84" spans="2:83" x14ac:dyDescent="0.2">
      <c r="B84" s="34"/>
      <c r="C84" s="34"/>
      <c r="D84" s="34" t="s">
        <v>63</v>
      </c>
      <c r="E84" s="40"/>
      <c r="F84" s="300">
        <v>9250</v>
      </c>
      <c r="G84" s="40"/>
      <c r="H84" s="35"/>
      <c r="I84" s="19"/>
      <c r="J84" s="19"/>
      <c r="K84" s="19"/>
      <c r="L84" s="19"/>
      <c r="M84" s="19"/>
      <c r="N84" s="4">
        <f t="shared" si="20"/>
        <v>0</v>
      </c>
      <c r="P84" s="16"/>
      <c r="Q84" s="228"/>
      <c r="R84" s="229"/>
    </row>
    <row r="85" spans="2:83" x14ac:dyDescent="0.2">
      <c r="B85" s="34"/>
      <c r="C85" s="34"/>
      <c r="D85" s="34" t="s">
        <v>64</v>
      </c>
      <c r="E85" s="40"/>
      <c r="F85" s="300"/>
      <c r="G85" s="40"/>
      <c r="H85" s="35"/>
      <c r="I85" s="19"/>
      <c r="J85" s="19"/>
      <c r="K85" s="19"/>
      <c r="L85" s="19"/>
      <c r="M85" s="19"/>
      <c r="N85" s="4">
        <f t="shared" si="20"/>
        <v>0</v>
      </c>
      <c r="P85" s="16"/>
      <c r="Q85" s="228"/>
      <c r="R85" s="229"/>
    </row>
    <row r="86" spans="2:83" x14ac:dyDescent="0.2">
      <c r="B86" s="34"/>
      <c r="C86" s="34"/>
      <c r="D86" s="34" t="s">
        <v>65</v>
      </c>
      <c r="E86" s="40"/>
      <c r="F86" s="300"/>
      <c r="G86" s="40"/>
      <c r="H86" s="35"/>
      <c r="I86" s="19"/>
      <c r="J86" s="19"/>
      <c r="K86" s="19"/>
      <c r="L86" s="19"/>
      <c r="M86" s="19"/>
      <c r="N86" s="4">
        <f t="shared" si="20"/>
        <v>0</v>
      </c>
      <c r="P86" s="16"/>
      <c r="Q86" s="228"/>
      <c r="R86" s="229"/>
    </row>
    <row r="87" spans="2:83" x14ac:dyDescent="0.2">
      <c r="B87" s="34"/>
      <c r="C87" s="34"/>
      <c r="D87" s="34" t="s">
        <v>66</v>
      </c>
      <c r="E87" s="40"/>
      <c r="F87" s="300"/>
      <c r="G87" s="40"/>
      <c r="H87" s="35"/>
      <c r="I87" s="19"/>
      <c r="J87" s="19"/>
      <c r="K87" s="19"/>
      <c r="L87" s="19"/>
      <c r="M87" s="19"/>
      <c r="N87" s="4">
        <f t="shared" si="20"/>
        <v>0</v>
      </c>
      <c r="P87" s="16"/>
      <c r="Q87" s="228"/>
      <c r="R87" s="229"/>
    </row>
    <row r="88" spans="2:83" ht="12.75" x14ac:dyDescent="0.2">
      <c r="D88" s="34" t="s">
        <v>156</v>
      </c>
      <c r="E88" s="40"/>
      <c r="F88" s="300"/>
      <c r="G88" s="40"/>
      <c r="H88" s="35"/>
      <c r="I88" s="19"/>
      <c r="J88" s="19"/>
      <c r="K88" s="19"/>
      <c r="L88" s="19"/>
      <c r="M88" s="19"/>
      <c r="N88" s="4">
        <f t="shared" si="20"/>
        <v>0</v>
      </c>
      <c r="P88" s="86"/>
      <c r="Q88" s="225"/>
      <c r="R88" s="226"/>
    </row>
    <row r="89" spans="2:83" x14ac:dyDescent="0.2">
      <c r="C89" s="36" t="s">
        <v>153</v>
      </c>
      <c r="E89" s="40"/>
      <c r="F89" s="303"/>
      <c r="G89" s="190"/>
      <c r="H89" s="191"/>
      <c r="I89" s="192"/>
      <c r="J89" s="192"/>
      <c r="K89" s="192"/>
      <c r="L89" s="192"/>
      <c r="M89" s="192"/>
      <c r="N89" s="193"/>
      <c r="P89" s="16"/>
      <c r="Q89" s="228"/>
      <c r="R89" s="229"/>
    </row>
    <row r="90" spans="2:83" ht="12.75" x14ac:dyDescent="0.2">
      <c r="D90" s="34" t="s">
        <v>39</v>
      </c>
      <c r="E90" s="40"/>
      <c r="F90" s="300">
        <v>9110</v>
      </c>
      <c r="G90" s="40"/>
      <c r="H90" s="35"/>
      <c r="I90" s="19"/>
      <c r="J90" s="19"/>
      <c r="K90" s="19"/>
      <c r="L90" s="19"/>
      <c r="M90" s="19"/>
      <c r="N90" s="4">
        <f t="shared" si="20"/>
        <v>0</v>
      </c>
      <c r="P90" s="230"/>
      <c r="Q90" s="231"/>
      <c r="R90" s="232"/>
    </row>
    <row r="91" spans="2:83" ht="12.75" x14ac:dyDescent="0.2">
      <c r="D91" s="34" t="s">
        <v>40</v>
      </c>
      <c r="E91" s="40"/>
      <c r="F91" s="300"/>
      <c r="G91" s="40"/>
      <c r="H91" s="35"/>
      <c r="I91" s="19"/>
      <c r="J91" s="19"/>
      <c r="K91" s="19"/>
      <c r="L91" s="19"/>
      <c r="M91" s="19"/>
      <c r="N91" s="4">
        <f t="shared" si="20"/>
        <v>0</v>
      </c>
      <c r="P91" s="230"/>
      <c r="Q91" s="231"/>
      <c r="R91" s="232"/>
    </row>
    <row r="92" spans="2:83" ht="12.75" x14ac:dyDescent="0.2">
      <c r="D92" s="34" t="s">
        <v>41</v>
      </c>
      <c r="E92" s="40"/>
      <c r="F92" s="300"/>
      <c r="G92" s="40"/>
      <c r="H92" s="35"/>
      <c r="I92" s="19"/>
      <c r="J92" s="19"/>
      <c r="K92" s="19"/>
      <c r="L92" s="19"/>
      <c r="M92" s="19"/>
      <c r="N92" s="4">
        <f t="shared" si="20"/>
        <v>0</v>
      </c>
      <c r="P92" s="230"/>
      <c r="Q92" s="231"/>
      <c r="R92" s="232"/>
    </row>
    <row r="93" spans="2:83" ht="12.75" x14ac:dyDescent="0.2">
      <c r="D93" s="34" t="s">
        <v>42</v>
      </c>
      <c r="E93" s="40"/>
      <c r="F93" s="300"/>
      <c r="G93" s="40"/>
      <c r="H93" s="35"/>
      <c r="I93" s="19"/>
      <c r="J93" s="19"/>
      <c r="K93" s="19"/>
      <c r="L93" s="19"/>
      <c r="M93" s="19"/>
      <c r="N93" s="4">
        <f t="shared" si="20"/>
        <v>0</v>
      </c>
      <c r="P93" s="230"/>
      <c r="Q93" s="231"/>
      <c r="R93" s="232"/>
    </row>
    <row r="94" spans="2:83" s="139" customFormat="1" x14ac:dyDescent="0.2">
      <c r="C94" s="99" t="s">
        <v>157</v>
      </c>
      <c r="E94" s="196"/>
      <c r="F94" s="301"/>
      <c r="G94" s="196"/>
      <c r="H94" s="198"/>
      <c r="I94" s="277">
        <f>SUM(I90:I93)</f>
        <v>0</v>
      </c>
      <c r="J94" s="277">
        <f t="shared" ref="J94:M94" si="21">SUM(J90:J93)</f>
        <v>0</v>
      </c>
      <c r="K94" s="277">
        <f t="shared" si="21"/>
        <v>0</v>
      </c>
      <c r="L94" s="277">
        <f t="shared" si="21"/>
        <v>0</v>
      </c>
      <c r="M94" s="277">
        <f t="shared" si="21"/>
        <v>0</v>
      </c>
      <c r="N94" s="277">
        <f>SUM(N90:N93)</f>
        <v>0</v>
      </c>
      <c r="O94" s="251"/>
      <c r="P94" s="201"/>
      <c r="Q94" s="202"/>
      <c r="R94" s="203"/>
      <c r="S94" s="224"/>
      <c r="T94" s="204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2:83" s="207" customFormat="1" ht="12.75" x14ac:dyDescent="0.2">
      <c r="B95" s="207" t="s">
        <v>24</v>
      </c>
      <c r="E95" s="212"/>
      <c r="F95" s="305"/>
      <c r="G95" s="212"/>
      <c r="H95" s="209"/>
      <c r="I95" s="210">
        <f>SUM(I80:I93)</f>
        <v>0</v>
      </c>
      <c r="J95" s="210">
        <f t="shared" ref="J95:N95" si="22">SUM(J80:J93)</f>
        <v>0</v>
      </c>
      <c r="K95" s="210">
        <f t="shared" si="22"/>
        <v>0</v>
      </c>
      <c r="L95" s="210">
        <f t="shared" si="22"/>
        <v>0</v>
      </c>
      <c r="M95" s="210">
        <f t="shared" si="22"/>
        <v>0</v>
      </c>
      <c r="N95" s="213">
        <f t="shared" si="22"/>
        <v>0</v>
      </c>
      <c r="O95" s="252"/>
      <c r="P95" s="86"/>
      <c r="Q95" s="225"/>
      <c r="R95" s="226"/>
      <c r="S95" s="227"/>
      <c r="T95" s="151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2:83" s="10" customFormat="1" ht="12.75" x14ac:dyDescent="0.2">
      <c r="D96" s="34"/>
      <c r="E96" s="40"/>
      <c r="F96" s="300"/>
      <c r="G96" s="40"/>
      <c r="H96" s="35"/>
      <c r="I96" s="21"/>
      <c r="J96" s="21"/>
      <c r="K96" s="21"/>
      <c r="L96" s="21"/>
      <c r="M96" s="21"/>
      <c r="N96" s="88"/>
      <c r="O96" s="252"/>
      <c r="P96" s="13"/>
      <c r="Q96" s="58"/>
      <c r="R96" s="66"/>
      <c r="S96" s="227"/>
      <c r="T96" s="151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214" customFormat="1" ht="14.25" x14ac:dyDescent="0.2">
      <c r="A97" s="214" t="s">
        <v>33</v>
      </c>
      <c r="D97" s="215"/>
      <c r="E97" s="216"/>
      <c r="F97" s="304"/>
      <c r="G97" s="216"/>
      <c r="H97" s="217"/>
      <c r="I97" s="218">
        <f>SUM(I95,I77)</f>
        <v>0</v>
      </c>
      <c r="J97" s="218">
        <f t="shared" ref="J97:N97" si="23">SUM(J95,J77)</f>
        <v>0</v>
      </c>
      <c r="K97" s="218">
        <f t="shared" si="23"/>
        <v>0</v>
      </c>
      <c r="L97" s="218">
        <f t="shared" si="23"/>
        <v>0</v>
      </c>
      <c r="M97" s="218">
        <f t="shared" si="23"/>
        <v>0</v>
      </c>
      <c r="N97" s="218">
        <f t="shared" si="23"/>
        <v>0</v>
      </c>
      <c r="O97" s="253"/>
      <c r="P97" s="152"/>
      <c r="Q97" s="233"/>
      <c r="R97" s="234"/>
      <c r="S97" s="235"/>
      <c r="T97" s="153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</row>
    <row r="98" spans="1:83" x14ac:dyDescent="0.2">
      <c r="D98" s="34"/>
      <c r="E98" s="40"/>
      <c r="F98" s="300"/>
      <c r="G98" s="40"/>
      <c r="H98" s="35"/>
      <c r="I98" s="19"/>
      <c r="J98" s="19"/>
      <c r="K98" s="19"/>
      <c r="L98" s="19"/>
      <c r="M98" s="19"/>
      <c r="N98" s="17"/>
    </row>
    <row r="99" spans="1:83" x14ac:dyDescent="0.2">
      <c r="B99" s="1" t="s">
        <v>35</v>
      </c>
      <c r="D99" s="34"/>
      <c r="E99" s="40"/>
      <c r="F99" s="300"/>
      <c r="G99" s="40"/>
      <c r="H99" s="40"/>
      <c r="I99" s="19"/>
      <c r="J99" s="19"/>
      <c r="K99" s="19"/>
      <c r="L99" s="19"/>
      <c r="M99" s="19"/>
      <c r="N99" s="17"/>
    </row>
    <row r="100" spans="1:83" x14ac:dyDescent="0.2">
      <c r="D100" s="25" t="s">
        <v>37</v>
      </c>
      <c r="F100" s="361">
        <f>Q13</f>
        <v>0.45800000000000002</v>
      </c>
      <c r="G100" s="361"/>
      <c r="H100" s="44" t="str">
        <f>R13</f>
        <v>MTDC</v>
      </c>
      <c r="I100" s="20">
        <f>ROUND(I77*$Q13, 0)</f>
        <v>0</v>
      </c>
      <c r="J100" s="20">
        <f>ROUND(J77*$Q13, 0)</f>
        <v>0</v>
      </c>
      <c r="K100" s="20">
        <f>ROUND(K77*$Q13, 0)</f>
        <v>0</v>
      </c>
      <c r="L100" s="20">
        <f>ROUND(L77*$Q13, 0)</f>
        <v>0</v>
      </c>
      <c r="M100" s="20">
        <f>ROUND(M77*$Q13, 0)</f>
        <v>0</v>
      </c>
      <c r="N100" s="4">
        <f>SUM(I100:M100)</f>
        <v>0</v>
      </c>
    </row>
    <row r="101" spans="1:83" s="22" customFormat="1" x14ac:dyDescent="0.2">
      <c r="D101" s="25" t="s">
        <v>38</v>
      </c>
      <c r="F101" s="362">
        <f>Q14</f>
        <v>0.42857000000000001</v>
      </c>
      <c r="G101" s="362"/>
      <c r="H101" s="45" t="str">
        <f>R14</f>
        <v>TDC</v>
      </c>
      <c r="I101" s="51">
        <f>ROUND(IF($R14="TDC",I$97*$Q14,I$77*$Q14),0)</f>
        <v>0</v>
      </c>
      <c r="J101" s="51">
        <f>ROUND(IF($R14="TDC",J$97*$Q14,J$77*$Q14),0)</f>
        <v>0</v>
      </c>
      <c r="K101" s="51">
        <f>ROUND(IF($R14="TDC",K$97*$Q14,K$77*$Q14),0)</f>
        <v>0</v>
      </c>
      <c r="L101" s="51">
        <f>ROUND(IF($R14="TDC",L$97*$Q14,L$77*$Q14),0)</f>
        <v>0</v>
      </c>
      <c r="M101" s="51">
        <f>ROUND(IF($R14="TDC",M$97*$Q14,M$77*$Q14),0)</f>
        <v>0</v>
      </c>
      <c r="N101" s="23">
        <f>SUM(I101:M101)</f>
        <v>0</v>
      </c>
      <c r="O101" s="254"/>
      <c r="P101" s="237"/>
      <c r="Q101" s="238"/>
      <c r="R101" s="239"/>
      <c r="S101" s="240"/>
      <c r="T101" s="154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</row>
    <row r="102" spans="1:83" s="26" customFormat="1" x14ac:dyDescent="0.2">
      <c r="D102" s="27" t="s">
        <v>36</v>
      </c>
      <c r="E102" s="46"/>
      <c r="F102" s="306"/>
      <c r="G102" s="46"/>
      <c r="H102" s="46"/>
      <c r="I102" s="52">
        <f>IF($N103&lt;$N100,I100-I103,0)</f>
        <v>0</v>
      </c>
      <c r="J102" s="52">
        <f>IF($N103&lt;$N100,J100-J103,0)</f>
        <v>0</v>
      </c>
      <c r="K102" s="52">
        <f>IF($N103&lt;$N100,K100-K103,0)</f>
        <v>0</v>
      </c>
      <c r="L102" s="52">
        <f>IF($N103&lt;$N100,L100-L103,0)</f>
        <v>0</v>
      </c>
      <c r="M102" s="52">
        <f>IF($N103&lt;$N100,M100-M103,0)</f>
        <v>0</v>
      </c>
      <c r="N102" s="28">
        <f>SUM(I102:M102)</f>
        <v>0</v>
      </c>
      <c r="O102" s="255"/>
      <c r="P102" s="237" t="s">
        <v>49</v>
      </c>
      <c r="Q102" s="241" t="e">
        <f>N102/N77</f>
        <v>#DIV/0!</v>
      </c>
      <c r="R102" s="242"/>
      <c r="S102" s="243"/>
      <c r="T102" s="155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</row>
    <row r="103" spans="1:83" s="214" customFormat="1" ht="14.25" x14ac:dyDescent="0.2">
      <c r="A103" s="214" t="s">
        <v>23</v>
      </c>
      <c r="E103" s="216"/>
      <c r="F103" s="304"/>
      <c r="G103" s="216"/>
      <c r="H103" s="217"/>
      <c r="I103" s="218">
        <f>IF(CUMULATIVE!$N100&gt;CUMULATIVE!$N101,I101,I100)</f>
        <v>0</v>
      </c>
      <c r="J103" s="218">
        <f>IF(CUMULATIVE!$N100&gt;CUMULATIVE!$N101,J101,J100)</f>
        <v>0</v>
      </c>
      <c r="K103" s="218">
        <f>IF(CUMULATIVE!$N100&gt;CUMULATIVE!$N101,K101,K100)</f>
        <v>0</v>
      </c>
      <c r="L103" s="218">
        <f>IF(CUMULATIVE!$N100&gt;CUMULATIVE!$N101,L101,L100)</f>
        <v>0</v>
      </c>
      <c r="M103" s="218">
        <f>IF(CUMULATIVE!$N100&gt;CUMULATIVE!$N101,M101,M100)</f>
        <v>0</v>
      </c>
      <c r="N103" s="218">
        <f>IF(CUMULATIVE!$N100&gt;CUMULATIVE!$N101,N101,N100)</f>
        <v>0</v>
      </c>
      <c r="O103" s="253"/>
      <c r="P103" s="152" t="s">
        <v>48</v>
      </c>
      <c r="Q103" s="245" t="e">
        <f>N103/N77</f>
        <v>#DIV/0!</v>
      </c>
      <c r="R103" s="246"/>
      <c r="S103" s="235"/>
      <c r="T103" s="153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</row>
    <row r="104" spans="1:83" x14ac:dyDescent="0.2">
      <c r="D104" s="34"/>
      <c r="E104" s="40"/>
      <c r="F104" s="300"/>
      <c r="G104" s="40"/>
      <c r="H104" s="35"/>
      <c r="I104" s="19"/>
      <c r="J104" s="19"/>
      <c r="K104" s="19"/>
      <c r="L104" s="19"/>
      <c r="M104" s="19"/>
      <c r="N104" s="17"/>
    </row>
    <row r="105" spans="1:83" s="256" customFormat="1" ht="15.75" thickBot="1" x14ac:dyDescent="0.25">
      <c r="A105" s="270" t="s">
        <v>13</v>
      </c>
      <c r="B105" s="271"/>
      <c r="C105" s="271"/>
      <c r="D105" s="272"/>
      <c r="E105" s="272"/>
      <c r="F105" s="307"/>
      <c r="G105" s="272"/>
      <c r="H105" s="273"/>
      <c r="I105" s="274">
        <f>SUM(I103,I97)</f>
        <v>0</v>
      </c>
      <c r="J105" s="274">
        <f t="shared" ref="J105:M105" si="24">SUM(J103,J97)</f>
        <v>0</v>
      </c>
      <c r="K105" s="274">
        <f t="shared" si="24"/>
        <v>0</v>
      </c>
      <c r="L105" s="274">
        <f t="shared" si="24"/>
        <v>0</v>
      </c>
      <c r="M105" s="274">
        <f t="shared" si="24"/>
        <v>0</v>
      </c>
      <c r="N105" s="275">
        <f>SUM(N103,N97)</f>
        <v>0</v>
      </c>
      <c r="O105" s="276"/>
      <c r="P105" s="259"/>
      <c r="Q105" s="260"/>
      <c r="R105" s="261"/>
      <c r="S105" s="262"/>
      <c r="T105" s="263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</row>
    <row r="106" spans="1:83" x14ac:dyDescent="0.2">
      <c r="A106" s="108"/>
      <c r="B106" s="108"/>
      <c r="C106" s="108"/>
      <c r="D106" s="108"/>
      <c r="E106" s="108"/>
      <c r="F106" s="308"/>
      <c r="G106" s="108"/>
      <c r="H106" s="108"/>
      <c r="I106" s="156"/>
      <c r="J106" s="156"/>
      <c r="K106" s="156"/>
      <c r="L106" s="156"/>
      <c r="M106" s="156"/>
      <c r="N106" s="156"/>
      <c r="O106" s="108"/>
    </row>
    <row r="107" spans="1:83" x14ac:dyDescent="0.2">
      <c r="A107" s="108"/>
      <c r="B107" s="108"/>
      <c r="C107" s="108"/>
      <c r="D107" s="112" t="s">
        <v>55</v>
      </c>
      <c r="E107" s="108"/>
      <c r="F107" s="308"/>
      <c r="G107" s="108"/>
      <c r="H107" s="108"/>
      <c r="I107" s="156"/>
      <c r="J107" s="156"/>
      <c r="K107" s="156"/>
      <c r="L107" s="156"/>
      <c r="M107" s="156"/>
      <c r="N107" s="156"/>
      <c r="O107" s="108"/>
      <c r="P107" s="108"/>
      <c r="Q107" s="157"/>
      <c r="R107" s="96"/>
      <c r="S107" s="108"/>
    </row>
    <row r="108" spans="1:83" x14ac:dyDescent="0.2">
      <c r="A108" s="108"/>
      <c r="B108" s="108"/>
      <c r="C108" s="108"/>
      <c r="D108" s="112" t="s">
        <v>56</v>
      </c>
      <c r="E108" s="108"/>
      <c r="F108" s="309"/>
      <c r="G108" s="108"/>
      <c r="H108" s="108"/>
      <c r="I108" s="156"/>
      <c r="J108" s="156"/>
      <c r="K108" s="156"/>
      <c r="L108" s="156"/>
      <c r="M108" s="156"/>
      <c r="N108" s="156"/>
      <c r="O108" s="108"/>
      <c r="P108" s="108"/>
      <c r="Q108" s="157"/>
      <c r="R108" s="96"/>
      <c r="S108" s="108"/>
    </row>
    <row r="109" spans="1:83" x14ac:dyDescent="0.2">
      <c r="A109" s="108"/>
      <c r="B109" s="108"/>
      <c r="C109" s="108"/>
      <c r="D109" s="112" t="s">
        <v>57</v>
      </c>
      <c r="E109" s="108"/>
      <c r="F109" s="308"/>
      <c r="G109" s="108"/>
      <c r="H109" s="108"/>
      <c r="I109" s="267"/>
      <c r="J109" s="156"/>
      <c r="K109" s="156"/>
      <c r="L109" s="156"/>
      <c r="M109" s="156"/>
      <c r="N109" s="156"/>
      <c r="O109" s="108"/>
      <c r="P109" s="108"/>
      <c r="Q109" s="157"/>
      <c r="R109" s="96"/>
      <c r="S109" s="108"/>
    </row>
    <row r="110" spans="1:83" x14ac:dyDescent="0.2">
      <c r="A110" s="108"/>
      <c r="B110" s="108"/>
      <c r="C110" s="108"/>
      <c r="D110" s="112" t="s">
        <v>58</v>
      </c>
      <c r="E110" s="108"/>
      <c r="F110" s="308"/>
      <c r="G110" s="108"/>
      <c r="H110" s="108"/>
      <c r="I110" s="267"/>
      <c r="J110" s="156"/>
      <c r="K110" s="156"/>
      <c r="L110" s="156"/>
      <c r="M110" s="156"/>
      <c r="N110" s="156"/>
      <c r="O110" s="108"/>
      <c r="P110" s="108"/>
      <c r="Q110" s="157"/>
      <c r="R110" s="96"/>
      <c r="S110" s="108"/>
    </row>
    <row r="111" spans="1:83" s="2" customFormat="1" x14ac:dyDescent="0.2">
      <c r="A111" s="156"/>
      <c r="B111" s="108"/>
      <c r="C111" s="108"/>
      <c r="D111" s="112" t="s">
        <v>53</v>
      </c>
      <c r="E111" s="108"/>
      <c r="F111" s="308"/>
      <c r="G111" s="108"/>
      <c r="H111" s="108"/>
      <c r="I111" s="267"/>
      <c r="J111" s="156"/>
      <c r="K111" s="156"/>
      <c r="L111" s="156"/>
      <c r="M111" s="156"/>
      <c r="N111" s="156"/>
      <c r="O111" s="108"/>
      <c r="P111" s="108"/>
      <c r="Q111" s="157"/>
      <c r="R111" s="96"/>
      <c r="S111" s="108"/>
      <c r="T111" s="1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s="2" customFormat="1" x14ac:dyDescent="0.2">
      <c r="A112" s="156"/>
      <c r="B112" s="108"/>
      <c r="C112" s="108"/>
      <c r="D112" s="112" t="s">
        <v>54</v>
      </c>
      <c r="E112" s="108"/>
      <c r="F112" s="308"/>
      <c r="G112" s="108"/>
      <c r="H112" s="108"/>
      <c r="I112" s="267"/>
      <c r="J112" s="156"/>
      <c r="K112" s="156"/>
      <c r="L112" s="156"/>
      <c r="M112" s="156"/>
      <c r="N112" s="156"/>
      <c r="O112" s="108"/>
      <c r="P112" s="108"/>
      <c r="Q112" s="157"/>
      <c r="R112" s="96"/>
      <c r="S112" s="108"/>
      <c r="T112" s="1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s="2" customFormat="1" x14ac:dyDescent="0.2">
      <c r="A113" s="156"/>
      <c r="B113" s="108"/>
      <c r="C113" s="108"/>
      <c r="D113" s="108"/>
      <c r="E113" s="108"/>
      <c r="F113" s="308"/>
      <c r="G113" s="108"/>
      <c r="H113" s="108"/>
      <c r="I113" s="267"/>
      <c r="J113" s="156"/>
      <c r="K113" s="156"/>
      <c r="L113" s="156"/>
      <c r="M113" s="156"/>
      <c r="N113" s="156"/>
      <c r="O113" s="108"/>
      <c r="P113" s="108"/>
      <c r="Q113" s="157"/>
      <c r="R113" s="96"/>
      <c r="S113" s="108"/>
      <c r="T113" s="1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s="2" customFormat="1" x14ac:dyDescent="0.2">
      <c r="A114" s="156"/>
      <c r="B114" s="108"/>
      <c r="C114" s="108"/>
      <c r="D114" s="108"/>
      <c r="E114" s="108"/>
      <c r="F114" s="308"/>
      <c r="G114" s="108"/>
      <c r="H114" s="108"/>
      <c r="I114" s="267"/>
      <c r="J114" s="156"/>
      <c r="K114" s="156"/>
      <c r="L114" s="156"/>
      <c r="M114" s="156"/>
      <c r="N114" s="156"/>
      <c r="O114" s="108"/>
      <c r="P114" s="108"/>
      <c r="Q114" s="157"/>
      <c r="R114" s="96"/>
      <c r="S114" s="108"/>
      <c r="T114" s="1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">
      <c r="A115" s="108"/>
      <c r="B115" s="108"/>
      <c r="C115" s="108"/>
      <c r="D115" s="108"/>
      <c r="E115" s="108"/>
      <c r="F115" s="308"/>
      <c r="G115" s="108"/>
      <c r="H115" s="108"/>
      <c r="I115" s="156"/>
      <c r="J115" s="156"/>
      <c r="K115" s="156"/>
      <c r="L115" s="156"/>
      <c r="M115" s="156"/>
      <c r="N115" s="156"/>
      <c r="O115" s="108"/>
      <c r="P115" s="108"/>
      <c r="Q115" s="157"/>
      <c r="R115" s="96"/>
      <c r="S115" s="108"/>
    </row>
    <row r="116" spans="1:83" x14ac:dyDescent="0.2">
      <c r="A116" s="108"/>
      <c r="B116" s="108"/>
      <c r="C116" s="108"/>
      <c r="D116" s="108"/>
      <c r="E116" s="108"/>
      <c r="F116" s="308"/>
      <c r="G116" s="108"/>
      <c r="H116" s="108"/>
      <c r="I116" s="156"/>
      <c r="J116" s="156"/>
      <c r="K116" s="156"/>
      <c r="L116" s="156"/>
      <c r="M116" s="156"/>
      <c r="N116" s="156"/>
      <c r="O116" s="108"/>
      <c r="P116" s="108"/>
      <c r="Q116" s="157"/>
      <c r="R116" s="96"/>
      <c r="S116" s="108"/>
    </row>
    <row r="117" spans="1:83" s="2" customFormat="1" x14ac:dyDescent="0.2">
      <c r="A117" s="156"/>
      <c r="B117" s="108"/>
      <c r="C117" s="108"/>
      <c r="D117" s="108"/>
      <c r="E117" s="108"/>
      <c r="F117" s="308"/>
      <c r="G117" s="108"/>
      <c r="H117" s="108"/>
      <c r="I117" s="268"/>
      <c r="J117" s="156"/>
      <c r="K117" s="156"/>
      <c r="L117" s="156"/>
      <c r="M117" s="156"/>
      <c r="N117" s="156"/>
      <c r="O117" s="108"/>
      <c r="P117" s="108"/>
      <c r="Q117" s="157"/>
      <c r="R117" s="96"/>
      <c r="S117" s="108"/>
      <c r="T117" s="1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s="2" customFormat="1" x14ac:dyDescent="0.2">
      <c r="A118" s="156"/>
      <c r="B118" s="108"/>
      <c r="C118" s="108"/>
      <c r="D118" s="156"/>
      <c r="E118" s="108"/>
      <c r="F118" s="3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57"/>
      <c r="R118" s="96"/>
      <c r="S118" s="108"/>
      <c r="T118" s="1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s="2" customFormat="1" x14ac:dyDescent="0.2">
      <c r="A119" s="156"/>
      <c r="B119" s="108"/>
      <c r="C119" s="108"/>
      <c r="D119" s="156"/>
      <c r="E119" s="108"/>
      <c r="F119" s="3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57"/>
      <c r="R119" s="96"/>
      <c r="S119" s="108"/>
      <c r="T119" s="1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s="2" customFormat="1" x14ac:dyDescent="0.2">
      <c r="A120" s="156"/>
      <c r="B120" s="108"/>
      <c r="C120" s="108"/>
      <c r="D120" s="156"/>
      <c r="E120" s="108"/>
      <c r="F120" s="3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57"/>
      <c r="R120" s="96"/>
      <c r="S120" s="108"/>
      <c r="T120" s="1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s="2" customFormat="1" x14ac:dyDescent="0.2">
      <c r="A121" s="156"/>
      <c r="B121" s="108"/>
      <c r="C121" s="108"/>
      <c r="D121" s="156"/>
      <c r="E121" s="108"/>
      <c r="F121" s="3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57"/>
      <c r="R121" s="96"/>
      <c r="S121" s="108"/>
      <c r="T121" s="1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s="2" customFormat="1" x14ac:dyDescent="0.2">
      <c r="A122" s="156"/>
      <c r="B122" s="108"/>
      <c r="C122" s="108"/>
      <c r="D122" s="156"/>
      <c r="E122" s="108"/>
      <c r="F122" s="3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57"/>
      <c r="R122" s="96"/>
      <c r="S122" s="108"/>
      <c r="T122" s="1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s="2" customFormat="1" x14ac:dyDescent="0.2">
      <c r="A123" s="156"/>
      <c r="B123" s="108"/>
      <c r="C123" s="108"/>
      <c r="D123" s="156"/>
      <c r="E123" s="108"/>
      <c r="F123" s="3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57"/>
      <c r="R123" s="96"/>
      <c r="S123" s="108"/>
      <c r="T123" s="1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108"/>
      <c r="B124" s="108"/>
      <c r="C124" s="108"/>
      <c r="D124" s="108"/>
      <c r="E124" s="108"/>
      <c r="F124" s="3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57"/>
      <c r="R124" s="96"/>
      <c r="S124" s="108"/>
    </row>
    <row r="125" spans="1:83" x14ac:dyDescent="0.2">
      <c r="A125" s="108"/>
      <c r="B125" s="108"/>
      <c r="C125" s="108"/>
      <c r="D125" s="108"/>
      <c r="E125" s="108"/>
      <c r="F125" s="308"/>
      <c r="G125" s="108"/>
      <c r="H125" s="108"/>
      <c r="I125" s="156"/>
      <c r="J125" s="156"/>
      <c r="K125" s="156"/>
      <c r="L125" s="156"/>
      <c r="M125" s="156"/>
      <c r="N125" s="156"/>
      <c r="O125" s="108"/>
      <c r="P125" s="108"/>
      <c r="Q125" s="157"/>
      <c r="R125" s="96"/>
      <c r="S125" s="108"/>
    </row>
    <row r="126" spans="1:83" x14ac:dyDescent="0.2">
      <c r="A126" s="108"/>
      <c r="B126" s="108"/>
      <c r="C126" s="108"/>
      <c r="D126" s="108"/>
      <c r="E126" s="108"/>
      <c r="F126" s="308"/>
      <c r="G126" s="108"/>
      <c r="H126" s="108"/>
      <c r="I126" s="156"/>
      <c r="J126" s="156"/>
      <c r="K126" s="156"/>
      <c r="L126" s="156"/>
      <c r="M126" s="156"/>
      <c r="N126" s="156"/>
      <c r="O126" s="108"/>
      <c r="P126" s="108"/>
      <c r="Q126" s="157"/>
      <c r="R126" s="96"/>
      <c r="S126" s="108"/>
    </row>
    <row r="127" spans="1:83" x14ac:dyDescent="0.2">
      <c r="A127" s="108"/>
      <c r="B127" s="108"/>
      <c r="C127" s="108"/>
      <c r="D127" s="108"/>
      <c r="E127" s="108"/>
      <c r="F127" s="308"/>
      <c r="G127" s="108"/>
      <c r="H127" s="108"/>
      <c r="I127" s="156"/>
      <c r="J127" s="156"/>
      <c r="K127" s="156"/>
      <c r="L127" s="156"/>
      <c r="M127" s="156"/>
      <c r="N127" s="156"/>
      <c r="O127" s="108"/>
      <c r="P127" s="108"/>
      <c r="Q127" s="157"/>
      <c r="R127" s="96"/>
      <c r="S127" s="108"/>
    </row>
    <row r="128" spans="1:83" x14ac:dyDescent="0.2">
      <c r="A128" s="108"/>
      <c r="B128" s="108"/>
      <c r="C128" s="108"/>
      <c r="D128" s="108"/>
      <c r="E128" s="108"/>
      <c r="F128" s="308"/>
      <c r="G128" s="108"/>
      <c r="H128" s="108"/>
      <c r="I128" s="156"/>
      <c r="J128" s="156"/>
      <c r="K128" s="156"/>
      <c r="L128" s="156"/>
      <c r="M128" s="156"/>
      <c r="N128" s="156"/>
      <c r="O128" s="108"/>
      <c r="P128" s="108"/>
      <c r="Q128" s="157"/>
      <c r="R128" s="96"/>
      <c r="S128" s="108"/>
    </row>
    <row r="129" spans="1:19" s="1" customFormat="1" x14ac:dyDescent="0.2">
      <c r="A129" s="108"/>
      <c r="B129" s="108"/>
      <c r="C129" s="108"/>
      <c r="D129" s="108"/>
      <c r="E129" s="108"/>
      <c r="F129" s="308"/>
      <c r="G129" s="108"/>
      <c r="H129" s="108"/>
      <c r="I129" s="156"/>
      <c r="J129" s="156"/>
      <c r="K129" s="156"/>
      <c r="L129" s="156"/>
      <c r="M129" s="156"/>
      <c r="N129" s="156"/>
      <c r="O129" s="108"/>
      <c r="P129" s="108"/>
      <c r="Q129" s="157"/>
      <c r="R129" s="96"/>
      <c r="S129" s="108"/>
    </row>
    <row r="130" spans="1:19" s="1" customFormat="1" x14ac:dyDescent="0.2">
      <c r="A130" s="108"/>
      <c r="B130" s="108"/>
      <c r="C130" s="108"/>
      <c r="D130" s="108"/>
      <c r="E130" s="108"/>
      <c r="F130" s="308"/>
      <c r="G130" s="108"/>
      <c r="H130" s="108"/>
      <c r="I130" s="156"/>
      <c r="J130" s="156"/>
      <c r="K130" s="156"/>
      <c r="L130" s="156"/>
      <c r="M130" s="156"/>
      <c r="N130" s="156"/>
      <c r="O130" s="108"/>
      <c r="P130" s="108"/>
      <c r="Q130" s="157"/>
      <c r="R130" s="96"/>
      <c r="S130" s="108"/>
    </row>
    <row r="131" spans="1:19" s="1" customFormat="1" x14ac:dyDescent="0.2">
      <c r="A131" s="108"/>
      <c r="B131" s="108"/>
      <c r="C131" s="108"/>
      <c r="D131" s="108"/>
      <c r="E131" s="108"/>
      <c r="F131" s="308"/>
      <c r="G131" s="108"/>
      <c r="H131" s="108"/>
      <c r="I131" s="156"/>
      <c r="J131" s="156"/>
      <c r="K131" s="156"/>
      <c r="L131" s="156"/>
      <c r="M131" s="156"/>
      <c r="N131" s="156"/>
      <c r="O131" s="108"/>
      <c r="P131" s="108"/>
      <c r="Q131" s="157"/>
      <c r="R131" s="96"/>
      <c r="S131" s="108"/>
    </row>
    <row r="132" spans="1:19" s="1" customFormat="1" x14ac:dyDescent="0.2">
      <c r="A132" s="108"/>
      <c r="B132" s="108"/>
      <c r="C132" s="108"/>
      <c r="D132" s="108"/>
      <c r="E132" s="108"/>
      <c r="F132" s="308"/>
      <c r="G132" s="108"/>
      <c r="H132" s="108"/>
      <c r="I132" s="156"/>
      <c r="J132" s="156"/>
      <c r="K132" s="156"/>
      <c r="L132" s="156"/>
      <c r="M132" s="156"/>
      <c r="N132" s="156"/>
      <c r="O132" s="108"/>
      <c r="P132" s="108"/>
      <c r="Q132" s="157"/>
      <c r="R132" s="96"/>
      <c r="S132" s="108"/>
    </row>
    <row r="133" spans="1:19" s="1" customFormat="1" x14ac:dyDescent="0.2">
      <c r="A133" s="108"/>
      <c r="B133" s="108"/>
      <c r="C133" s="108"/>
      <c r="D133" s="108"/>
      <c r="E133" s="108"/>
      <c r="F133" s="308"/>
      <c r="G133" s="108"/>
      <c r="H133" s="108"/>
      <c r="I133" s="156"/>
      <c r="J133" s="156"/>
      <c r="K133" s="156"/>
      <c r="L133" s="156"/>
      <c r="M133" s="156"/>
      <c r="N133" s="156"/>
      <c r="O133" s="108"/>
      <c r="P133" s="108"/>
      <c r="Q133" s="157"/>
      <c r="R133" s="96"/>
      <c r="S133" s="108"/>
    </row>
    <row r="134" spans="1:19" s="1" customFormat="1" x14ac:dyDescent="0.2">
      <c r="A134" s="108"/>
      <c r="B134" s="108"/>
      <c r="C134" s="108"/>
      <c r="D134" s="108"/>
      <c r="E134" s="108"/>
      <c r="F134" s="308"/>
      <c r="G134" s="108"/>
      <c r="H134" s="108"/>
      <c r="I134" s="156"/>
      <c r="J134" s="156"/>
      <c r="K134" s="156"/>
      <c r="L134" s="156"/>
      <c r="M134" s="156"/>
      <c r="N134" s="156"/>
      <c r="O134" s="108"/>
      <c r="P134" s="108"/>
      <c r="Q134" s="157"/>
      <c r="R134" s="96"/>
      <c r="S134" s="108"/>
    </row>
    <row r="135" spans="1:19" s="1" customFormat="1" x14ac:dyDescent="0.2">
      <c r="A135" s="108"/>
      <c r="B135" s="108"/>
      <c r="C135" s="108"/>
      <c r="D135" s="108"/>
      <c r="E135" s="108"/>
      <c r="F135" s="308"/>
      <c r="G135" s="108"/>
      <c r="H135" s="108"/>
      <c r="I135" s="156"/>
      <c r="J135" s="156"/>
      <c r="K135" s="156"/>
      <c r="L135" s="156"/>
      <c r="M135" s="156"/>
      <c r="N135" s="156"/>
      <c r="O135" s="108"/>
      <c r="P135" s="108"/>
      <c r="Q135" s="157"/>
      <c r="R135" s="96"/>
      <c r="S135" s="108"/>
    </row>
    <row r="136" spans="1:19" s="1" customFormat="1" x14ac:dyDescent="0.2">
      <c r="A136" s="108"/>
      <c r="B136" s="108"/>
      <c r="C136" s="108"/>
      <c r="D136" s="108"/>
      <c r="E136" s="108"/>
      <c r="F136" s="308"/>
      <c r="G136" s="108"/>
      <c r="H136" s="108"/>
      <c r="I136" s="156"/>
      <c r="J136" s="156"/>
      <c r="K136" s="156"/>
      <c r="L136" s="156"/>
      <c r="M136" s="156"/>
      <c r="N136" s="156"/>
      <c r="O136" s="108"/>
      <c r="P136" s="108"/>
      <c r="Q136" s="157"/>
      <c r="R136" s="96"/>
      <c r="S136" s="108"/>
    </row>
    <row r="137" spans="1:19" s="1" customFormat="1" x14ac:dyDescent="0.2">
      <c r="A137" s="108"/>
      <c r="B137" s="108"/>
      <c r="C137" s="108"/>
      <c r="D137" s="108"/>
      <c r="E137" s="108"/>
      <c r="F137" s="308"/>
      <c r="G137" s="108"/>
      <c r="H137" s="108"/>
      <c r="I137" s="156"/>
      <c r="J137" s="156"/>
      <c r="K137" s="156"/>
      <c r="L137" s="156"/>
      <c r="M137" s="156"/>
      <c r="N137" s="156"/>
      <c r="O137" s="108"/>
      <c r="P137" s="108"/>
      <c r="Q137" s="157"/>
      <c r="R137" s="96"/>
      <c r="S137" s="108"/>
    </row>
    <row r="138" spans="1:19" s="1" customFormat="1" x14ac:dyDescent="0.2">
      <c r="A138" s="108"/>
      <c r="B138" s="108"/>
      <c r="C138" s="108"/>
      <c r="D138" s="108"/>
      <c r="E138" s="108"/>
      <c r="F138" s="308"/>
      <c r="G138" s="108"/>
      <c r="H138" s="108"/>
      <c r="I138" s="156"/>
      <c r="J138" s="156"/>
      <c r="K138" s="156"/>
      <c r="L138" s="156"/>
      <c r="M138" s="156"/>
      <c r="N138" s="156"/>
      <c r="O138" s="108"/>
      <c r="P138" s="108"/>
      <c r="Q138" s="157"/>
      <c r="R138" s="96"/>
      <c r="S138" s="108"/>
    </row>
    <row r="139" spans="1:19" s="1" customFormat="1" x14ac:dyDescent="0.2">
      <c r="A139" s="108"/>
      <c r="B139" s="108"/>
      <c r="C139" s="108"/>
      <c r="D139" s="108"/>
      <c r="E139" s="108"/>
      <c r="F139" s="308"/>
      <c r="G139" s="108"/>
      <c r="H139" s="108"/>
      <c r="I139" s="156"/>
      <c r="J139" s="156"/>
      <c r="K139" s="156"/>
      <c r="L139" s="156"/>
      <c r="M139" s="156"/>
      <c r="N139" s="156"/>
      <c r="O139" s="108"/>
      <c r="P139" s="108"/>
      <c r="Q139" s="157"/>
      <c r="R139" s="96"/>
      <c r="S139" s="108"/>
    </row>
    <row r="140" spans="1:19" s="1" customFormat="1" x14ac:dyDescent="0.2">
      <c r="A140" s="108"/>
      <c r="B140" s="108"/>
      <c r="C140" s="108"/>
      <c r="D140" s="108"/>
      <c r="E140" s="108"/>
      <c r="F140" s="308"/>
      <c r="G140" s="108"/>
      <c r="H140" s="108"/>
      <c r="I140" s="156"/>
      <c r="J140" s="156"/>
      <c r="K140" s="156"/>
      <c r="L140" s="156"/>
      <c r="M140" s="156"/>
      <c r="N140" s="156"/>
      <c r="O140" s="108"/>
      <c r="P140" s="108"/>
      <c r="Q140" s="157"/>
      <c r="R140" s="96"/>
      <c r="S140" s="108"/>
    </row>
    <row r="141" spans="1:19" s="1" customFormat="1" x14ac:dyDescent="0.2">
      <c r="A141" s="108"/>
      <c r="B141" s="108"/>
      <c r="C141" s="108"/>
      <c r="D141" s="108"/>
      <c r="E141" s="108"/>
      <c r="F141" s="308"/>
      <c r="G141" s="108"/>
      <c r="H141" s="108"/>
      <c r="I141" s="156"/>
      <c r="J141" s="156"/>
      <c r="K141" s="156"/>
      <c r="L141" s="156"/>
      <c r="M141" s="156"/>
      <c r="N141" s="156"/>
      <c r="O141" s="108"/>
      <c r="P141" s="108"/>
      <c r="Q141" s="157"/>
      <c r="R141" s="96"/>
      <c r="S141" s="108"/>
    </row>
    <row r="142" spans="1:19" s="1" customFormat="1" x14ac:dyDescent="0.2">
      <c r="A142" s="108"/>
      <c r="B142" s="108"/>
      <c r="C142" s="108"/>
      <c r="D142" s="108"/>
      <c r="E142" s="108"/>
      <c r="F142" s="308"/>
      <c r="G142" s="108"/>
      <c r="H142" s="108"/>
      <c r="I142" s="156"/>
      <c r="J142" s="156"/>
      <c r="K142" s="156"/>
      <c r="L142" s="156"/>
      <c r="M142" s="156"/>
      <c r="N142" s="156"/>
      <c r="O142" s="108"/>
      <c r="P142" s="108"/>
      <c r="Q142" s="157"/>
      <c r="R142" s="96"/>
      <c r="S142" s="108"/>
    </row>
    <row r="143" spans="1:19" s="1" customFormat="1" x14ac:dyDescent="0.2">
      <c r="A143" s="108"/>
      <c r="B143" s="108"/>
      <c r="C143" s="108"/>
      <c r="D143" s="108"/>
      <c r="E143" s="108"/>
      <c r="F143" s="308"/>
      <c r="G143" s="108"/>
      <c r="H143" s="108"/>
      <c r="I143" s="156"/>
      <c r="J143" s="156"/>
      <c r="K143" s="156"/>
      <c r="L143" s="156"/>
      <c r="M143" s="156"/>
      <c r="N143" s="156"/>
      <c r="O143" s="108"/>
      <c r="P143" s="108"/>
      <c r="Q143" s="157"/>
      <c r="R143" s="96"/>
      <c r="S143" s="108"/>
    </row>
    <row r="144" spans="1:19" s="1" customFormat="1" x14ac:dyDescent="0.2">
      <c r="A144" s="108"/>
      <c r="B144" s="108"/>
      <c r="C144" s="108"/>
      <c r="D144" s="108"/>
      <c r="E144" s="108"/>
      <c r="F144" s="308"/>
      <c r="G144" s="108"/>
      <c r="H144" s="108"/>
      <c r="I144" s="156"/>
      <c r="J144" s="156"/>
      <c r="K144" s="156"/>
      <c r="L144" s="156"/>
      <c r="M144" s="156"/>
      <c r="N144" s="156"/>
      <c r="O144" s="108"/>
      <c r="P144" s="108"/>
      <c r="Q144" s="157"/>
      <c r="R144" s="96"/>
      <c r="S144" s="108"/>
    </row>
    <row r="145" spans="1:19" s="1" customFormat="1" x14ac:dyDescent="0.2">
      <c r="A145" s="108"/>
      <c r="B145" s="108"/>
      <c r="C145" s="108"/>
      <c r="D145" s="108"/>
      <c r="E145" s="108"/>
      <c r="F145" s="308"/>
      <c r="G145" s="108"/>
      <c r="H145" s="108"/>
      <c r="I145" s="156"/>
      <c r="J145" s="156"/>
      <c r="K145" s="156"/>
      <c r="L145" s="156"/>
      <c r="M145" s="156"/>
      <c r="N145" s="156"/>
      <c r="O145" s="108"/>
      <c r="P145" s="108"/>
      <c r="Q145" s="157"/>
      <c r="R145" s="96"/>
      <c r="S145" s="108"/>
    </row>
    <row r="146" spans="1:19" s="1" customFormat="1" x14ac:dyDescent="0.2">
      <c r="A146" s="108"/>
      <c r="B146" s="108"/>
      <c r="C146" s="108"/>
      <c r="D146" s="108"/>
      <c r="E146" s="108"/>
      <c r="F146" s="308"/>
      <c r="G146" s="108"/>
      <c r="H146" s="108"/>
      <c r="I146" s="156"/>
      <c r="J146" s="156"/>
      <c r="K146" s="156"/>
      <c r="L146" s="156"/>
      <c r="M146" s="156"/>
      <c r="N146" s="156"/>
      <c r="O146" s="108"/>
      <c r="P146" s="108"/>
      <c r="Q146" s="157"/>
      <c r="R146" s="96"/>
      <c r="S146" s="108"/>
    </row>
    <row r="147" spans="1:19" s="1" customFormat="1" x14ac:dyDescent="0.2">
      <c r="A147" s="108"/>
      <c r="B147" s="108"/>
      <c r="C147" s="108"/>
      <c r="D147" s="108"/>
      <c r="E147" s="108"/>
      <c r="F147" s="308"/>
      <c r="G147" s="108"/>
      <c r="H147" s="108"/>
      <c r="I147" s="156"/>
      <c r="J147" s="156"/>
      <c r="K147" s="156"/>
      <c r="L147" s="156"/>
      <c r="M147" s="156"/>
      <c r="N147" s="156"/>
      <c r="O147" s="108"/>
      <c r="P147" s="108"/>
      <c r="Q147" s="157"/>
      <c r="R147" s="96"/>
      <c r="S147" s="108"/>
    </row>
    <row r="148" spans="1:19" s="1" customFormat="1" x14ac:dyDescent="0.2">
      <c r="A148" s="108"/>
      <c r="B148" s="108"/>
      <c r="C148" s="108"/>
      <c r="D148" s="108"/>
      <c r="E148" s="108"/>
      <c r="F148" s="308"/>
      <c r="G148" s="108"/>
      <c r="H148" s="108"/>
      <c r="I148" s="156"/>
      <c r="J148" s="156"/>
      <c r="K148" s="156"/>
      <c r="L148" s="156"/>
      <c r="M148" s="156"/>
      <c r="N148" s="156"/>
      <c r="O148" s="108"/>
      <c r="P148" s="108"/>
      <c r="Q148" s="157"/>
      <c r="R148" s="96"/>
      <c r="S148" s="108"/>
    </row>
    <row r="149" spans="1:19" s="1" customFormat="1" x14ac:dyDescent="0.2">
      <c r="A149" s="108"/>
      <c r="B149" s="108"/>
      <c r="C149" s="108"/>
      <c r="D149" s="108"/>
      <c r="E149" s="108"/>
      <c r="F149" s="308"/>
      <c r="G149" s="108"/>
      <c r="H149" s="108"/>
      <c r="I149" s="156"/>
      <c r="J149" s="156"/>
      <c r="K149" s="156"/>
      <c r="L149" s="156"/>
      <c r="M149" s="156"/>
      <c r="N149" s="156"/>
      <c r="O149" s="108"/>
      <c r="P149" s="108"/>
      <c r="Q149" s="157"/>
      <c r="R149" s="96"/>
      <c r="S149" s="108"/>
    </row>
    <row r="150" spans="1:19" s="1" customFormat="1" x14ac:dyDescent="0.2">
      <c r="A150" s="108"/>
      <c r="B150" s="108"/>
      <c r="C150" s="108"/>
      <c r="D150" s="108"/>
      <c r="E150" s="108"/>
      <c r="F150" s="308"/>
      <c r="G150" s="108"/>
      <c r="H150" s="108"/>
      <c r="I150" s="156"/>
      <c r="J150" s="156"/>
      <c r="K150" s="156"/>
      <c r="L150" s="156"/>
      <c r="M150" s="156"/>
      <c r="N150" s="156"/>
      <c r="O150" s="108"/>
      <c r="P150" s="108"/>
      <c r="Q150" s="157"/>
      <c r="R150" s="96"/>
      <c r="S150" s="108"/>
    </row>
    <row r="151" spans="1:19" s="1" customFormat="1" x14ac:dyDescent="0.2">
      <c r="A151" s="108"/>
      <c r="B151" s="108"/>
      <c r="C151" s="108"/>
      <c r="D151" s="108"/>
      <c r="E151" s="108"/>
      <c r="F151" s="308"/>
      <c r="G151" s="108"/>
      <c r="H151" s="108"/>
      <c r="I151" s="156"/>
      <c r="J151" s="156"/>
      <c r="K151" s="156"/>
      <c r="L151" s="156"/>
      <c r="M151" s="156"/>
      <c r="N151" s="156"/>
      <c r="O151" s="108"/>
      <c r="P151" s="108"/>
      <c r="Q151" s="157"/>
      <c r="R151" s="96"/>
      <c r="S151" s="108"/>
    </row>
    <row r="152" spans="1:19" s="1" customFormat="1" x14ac:dyDescent="0.2">
      <c r="A152" s="108"/>
      <c r="B152" s="108"/>
      <c r="C152" s="108"/>
      <c r="D152" s="108"/>
      <c r="E152" s="108"/>
      <c r="F152" s="308"/>
      <c r="G152" s="108"/>
      <c r="H152" s="108"/>
      <c r="I152" s="156"/>
      <c r="J152" s="156"/>
      <c r="K152" s="156"/>
      <c r="L152" s="156"/>
      <c r="M152" s="156"/>
      <c r="N152" s="156"/>
      <c r="O152" s="108"/>
      <c r="P152" s="108"/>
      <c r="Q152" s="157"/>
      <c r="R152" s="96"/>
      <c r="S152" s="108"/>
    </row>
    <row r="153" spans="1:19" s="1" customFormat="1" x14ac:dyDescent="0.2">
      <c r="A153" s="108"/>
      <c r="B153" s="108"/>
      <c r="C153" s="108"/>
      <c r="D153" s="108"/>
      <c r="E153" s="108"/>
      <c r="F153" s="308"/>
      <c r="G153" s="108"/>
      <c r="H153" s="108"/>
      <c r="I153" s="156"/>
      <c r="J153" s="156"/>
      <c r="K153" s="156"/>
      <c r="L153" s="156"/>
      <c r="M153" s="156"/>
      <c r="N153" s="156"/>
      <c r="O153" s="108"/>
      <c r="P153" s="108"/>
      <c r="Q153" s="157"/>
      <c r="R153" s="96"/>
      <c r="S153" s="108"/>
    </row>
    <row r="154" spans="1:19" s="1" customFormat="1" x14ac:dyDescent="0.2">
      <c r="A154" s="108"/>
      <c r="B154" s="108"/>
      <c r="C154" s="108"/>
      <c r="D154" s="108"/>
      <c r="E154" s="108"/>
      <c r="F154" s="308"/>
      <c r="G154" s="108"/>
      <c r="H154" s="108"/>
      <c r="I154" s="156"/>
      <c r="J154" s="156"/>
      <c r="K154" s="156"/>
      <c r="L154" s="156"/>
      <c r="M154" s="156"/>
      <c r="N154" s="156"/>
      <c r="O154" s="108"/>
      <c r="P154" s="108"/>
      <c r="Q154" s="157"/>
      <c r="R154" s="96"/>
      <c r="S154" s="108"/>
    </row>
    <row r="155" spans="1:19" s="1" customFormat="1" x14ac:dyDescent="0.2">
      <c r="A155" s="108"/>
      <c r="B155" s="108"/>
      <c r="C155" s="108"/>
      <c r="D155" s="108"/>
      <c r="E155" s="108"/>
      <c r="F155" s="308"/>
      <c r="G155" s="108"/>
      <c r="H155" s="108"/>
      <c r="I155" s="156"/>
      <c r="J155" s="156"/>
      <c r="K155" s="156"/>
      <c r="L155" s="156"/>
      <c r="M155" s="156"/>
      <c r="N155" s="156"/>
      <c r="O155" s="108"/>
      <c r="P155" s="108"/>
      <c r="Q155" s="157"/>
      <c r="R155" s="96"/>
      <c r="S155" s="108"/>
    </row>
    <row r="156" spans="1:19" s="1" customFormat="1" x14ac:dyDescent="0.2">
      <c r="A156" s="108"/>
      <c r="B156" s="108"/>
      <c r="C156" s="108"/>
      <c r="D156" s="108"/>
      <c r="E156" s="108"/>
      <c r="F156" s="308"/>
      <c r="G156" s="108"/>
      <c r="H156" s="108"/>
      <c r="I156" s="156"/>
      <c r="J156" s="156"/>
      <c r="K156" s="156"/>
      <c r="L156" s="156"/>
      <c r="M156" s="156"/>
      <c r="N156" s="156"/>
      <c r="O156" s="108"/>
      <c r="P156" s="108"/>
      <c r="Q156" s="157"/>
      <c r="R156" s="96"/>
      <c r="S156" s="108"/>
    </row>
    <row r="157" spans="1:19" s="1" customFormat="1" x14ac:dyDescent="0.2">
      <c r="A157" s="108"/>
      <c r="B157" s="108"/>
      <c r="C157" s="108"/>
      <c r="D157" s="108"/>
      <c r="E157" s="108"/>
      <c r="F157" s="308"/>
      <c r="G157" s="108"/>
      <c r="H157" s="108"/>
      <c r="I157" s="156"/>
      <c r="J157" s="156"/>
      <c r="K157" s="156"/>
      <c r="L157" s="156"/>
      <c r="M157" s="156"/>
      <c r="N157" s="156"/>
      <c r="O157" s="108"/>
      <c r="P157" s="108"/>
      <c r="Q157" s="157"/>
      <c r="R157" s="96"/>
      <c r="S157" s="108"/>
    </row>
    <row r="158" spans="1:19" s="1" customFormat="1" x14ac:dyDescent="0.2">
      <c r="A158" s="108"/>
      <c r="B158" s="108"/>
      <c r="C158" s="108"/>
      <c r="D158" s="108"/>
      <c r="E158" s="108"/>
      <c r="F158" s="308"/>
      <c r="G158" s="108"/>
      <c r="H158" s="108"/>
      <c r="I158" s="156"/>
      <c r="J158" s="156"/>
      <c r="K158" s="156"/>
      <c r="L158" s="156"/>
      <c r="M158" s="156"/>
      <c r="N158" s="156"/>
      <c r="O158" s="108"/>
      <c r="P158" s="108"/>
      <c r="Q158" s="157"/>
      <c r="R158" s="96"/>
      <c r="S158" s="108"/>
    </row>
    <row r="159" spans="1:19" s="1" customFormat="1" x14ac:dyDescent="0.2">
      <c r="A159" s="108"/>
      <c r="B159" s="108"/>
      <c r="C159" s="108"/>
      <c r="D159" s="108"/>
      <c r="E159" s="108"/>
      <c r="F159" s="308"/>
      <c r="G159" s="108"/>
      <c r="H159" s="108"/>
      <c r="I159" s="156"/>
      <c r="J159" s="156"/>
      <c r="K159" s="156"/>
      <c r="L159" s="156"/>
      <c r="M159" s="156"/>
      <c r="N159" s="156"/>
      <c r="O159" s="108"/>
      <c r="P159" s="108"/>
      <c r="Q159" s="157"/>
      <c r="R159" s="96"/>
      <c r="S159" s="108"/>
    </row>
    <row r="160" spans="1:19" s="1" customFormat="1" x14ac:dyDescent="0.2">
      <c r="A160" s="108"/>
      <c r="B160" s="108"/>
      <c r="C160" s="108"/>
      <c r="D160" s="108"/>
      <c r="E160" s="108"/>
      <c r="F160" s="308"/>
      <c r="G160" s="108"/>
      <c r="H160" s="108"/>
      <c r="I160" s="156"/>
      <c r="J160" s="156"/>
      <c r="K160" s="156"/>
      <c r="L160" s="156"/>
      <c r="M160" s="156"/>
      <c r="N160" s="156"/>
      <c r="O160" s="108"/>
      <c r="P160" s="108"/>
      <c r="Q160" s="157"/>
      <c r="R160" s="96"/>
      <c r="S160" s="108"/>
    </row>
    <row r="161" spans="1:19" s="1" customFormat="1" x14ac:dyDescent="0.2">
      <c r="A161" s="108"/>
      <c r="B161" s="108"/>
      <c r="C161" s="108"/>
      <c r="D161" s="108"/>
      <c r="E161" s="108"/>
      <c r="F161" s="308"/>
      <c r="G161" s="108"/>
      <c r="H161" s="108"/>
      <c r="I161" s="156"/>
      <c r="J161" s="156"/>
      <c r="K161" s="156"/>
      <c r="L161" s="156"/>
      <c r="M161" s="156"/>
      <c r="N161" s="156"/>
      <c r="O161" s="108"/>
      <c r="P161" s="108"/>
      <c r="Q161" s="157"/>
      <c r="R161" s="96"/>
      <c r="S161" s="108"/>
    </row>
    <row r="162" spans="1:19" s="1" customFormat="1" x14ac:dyDescent="0.2">
      <c r="A162" s="108"/>
      <c r="B162" s="108"/>
      <c r="C162" s="108"/>
      <c r="D162" s="108"/>
      <c r="E162" s="108"/>
      <c r="F162" s="308"/>
      <c r="G162" s="108"/>
      <c r="H162" s="108"/>
      <c r="I162" s="156"/>
      <c r="J162" s="156"/>
      <c r="K162" s="156"/>
      <c r="L162" s="156"/>
      <c r="M162" s="156"/>
      <c r="N162" s="156"/>
      <c r="O162" s="108"/>
      <c r="P162" s="108"/>
      <c r="Q162" s="157"/>
      <c r="R162" s="96"/>
      <c r="S162" s="108"/>
    </row>
    <row r="163" spans="1:19" s="1" customFormat="1" x14ac:dyDescent="0.2">
      <c r="A163" s="108"/>
      <c r="B163" s="108"/>
      <c r="C163" s="108"/>
      <c r="D163" s="108"/>
      <c r="E163" s="108"/>
      <c r="F163" s="308"/>
      <c r="G163" s="108"/>
      <c r="H163" s="108"/>
      <c r="I163" s="156"/>
      <c r="J163" s="156"/>
      <c r="K163" s="156"/>
      <c r="L163" s="156"/>
      <c r="M163" s="156"/>
      <c r="N163" s="156"/>
      <c r="O163" s="108"/>
      <c r="P163" s="108"/>
      <c r="Q163" s="157"/>
      <c r="R163" s="96"/>
      <c r="S163" s="108"/>
    </row>
    <row r="164" spans="1:19" s="1" customFormat="1" x14ac:dyDescent="0.2">
      <c r="A164" s="108"/>
      <c r="B164" s="108"/>
      <c r="C164" s="108"/>
      <c r="D164" s="108"/>
      <c r="E164" s="108"/>
      <c r="F164" s="308"/>
      <c r="G164" s="108"/>
      <c r="H164" s="108"/>
      <c r="I164" s="156"/>
      <c r="J164" s="156"/>
      <c r="K164" s="156"/>
      <c r="L164" s="156"/>
      <c r="M164" s="156"/>
      <c r="N164" s="156"/>
      <c r="O164" s="108"/>
      <c r="P164" s="108"/>
      <c r="Q164" s="157"/>
      <c r="R164" s="96"/>
      <c r="S164" s="108"/>
    </row>
    <row r="165" spans="1:19" s="1" customFormat="1" x14ac:dyDescent="0.2">
      <c r="A165" s="108"/>
      <c r="B165" s="108"/>
      <c r="C165" s="108"/>
      <c r="D165" s="108"/>
      <c r="E165" s="108"/>
      <c r="F165" s="308"/>
      <c r="G165" s="108"/>
      <c r="H165" s="108"/>
      <c r="I165" s="156"/>
      <c r="J165" s="156"/>
      <c r="K165" s="156"/>
      <c r="L165" s="156"/>
      <c r="M165" s="156"/>
      <c r="N165" s="156"/>
      <c r="O165" s="108"/>
      <c r="P165" s="108"/>
      <c r="Q165" s="157"/>
      <c r="R165" s="96"/>
      <c r="S165" s="108"/>
    </row>
    <row r="166" spans="1:19" s="1" customFormat="1" x14ac:dyDescent="0.2">
      <c r="A166" s="108"/>
      <c r="B166" s="108"/>
      <c r="C166" s="108"/>
      <c r="D166" s="108"/>
      <c r="E166" s="108"/>
      <c r="F166" s="308"/>
      <c r="G166" s="108"/>
      <c r="H166" s="108"/>
      <c r="I166" s="156"/>
      <c r="J166" s="156"/>
      <c r="K166" s="156"/>
      <c r="L166" s="156"/>
      <c r="M166" s="156"/>
      <c r="N166" s="156"/>
      <c r="O166" s="108"/>
      <c r="P166" s="108"/>
      <c r="Q166" s="157"/>
      <c r="R166" s="96"/>
      <c r="S166" s="108"/>
    </row>
    <row r="167" spans="1:19" s="1" customFormat="1" x14ac:dyDescent="0.2">
      <c r="A167" s="108"/>
      <c r="B167" s="108"/>
      <c r="C167" s="108"/>
      <c r="D167" s="108"/>
      <c r="E167" s="108"/>
      <c r="F167" s="308"/>
      <c r="G167" s="108"/>
      <c r="H167" s="108"/>
      <c r="I167" s="156"/>
      <c r="J167" s="156"/>
      <c r="K167" s="156"/>
      <c r="L167" s="156"/>
      <c r="M167" s="156"/>
      <c r="N167" s="156"/>
      <c r="O167" s="108"/>
      <c r="P167" s="108"/>
      <c r="Q167" s="157"/>
      <c r="R167" s="96"/>
      <c r="S167" s="108"/>
    </row>
    <row r="168" spans="1:19" s="1" customFormat="1" x14ac:dyDescent="0.2">
      <c r="A168" s="108"/>
      <c r="B168" s="108"/>
      <c r="C168" s="108"/>
      <c r="D168" s="108"/>
      <c r="E168" s="108"/>
      <c r="F168" s="308"/>
      <c r="G168" s="108"/>
      <c r="H168" s="108"/>
      <c r="I168" s="156"/>
      <c r="J168" s="156"/>
      <c r="K168" s="156"/>
      <c r="L168" s="156"/>
      <c r="M168" s="156"/>
      <c r="N168" s="156"/>
      <c r="O168" s="108"/>
      <c r="P168" s="108"/>
      <c r="Q168" s="157"/>
      <c r="R168" s="96"/>
      <c r="S168" s="108"/>
    </row>
    <row r="169" spans="1:19" s="1" customFormat="1" x14ac:dyDescent="0.2">
      <c r="A169" s="108"/>
      <c r="B169" s="108"/>
      <c r="C169" s="108"/>
      <c r="D169" s="108"/>
      <c r="E169" s="108"/>
      <c r="F169" s="308"/>
      <c r="G169" s="108"/>
      <c r="H169" s="108"/>
      <c r="I169" s="156"/>
      <c r="J169" s="156"/>
      <c r="K169" s="156"/>
      <c r="L169" s="156"/>
      <c r="M169" s="156"/>
      <c r="N169" s="156"/>
      <c r="O169" s="108"/>
      <c r="P169" s="108"/>
      <c r="Q169" s="157"/>
      <c r="R169" s="96"/>
      <c r="S169" s="108"/>
    </row>
    <row r="170" spans="1:19" s="1" customFormat="1" x14ac:dyDescent="0.2">
      <c r="A170" s="108"/>
      <c r="B170" s="108"/>
      <c r="C170" s="108"/>
      <c r="D170" s="108"/>
      <c r="E170" s="108"/>
      <c r="F170" s="308"/>
      <c r="G170" s="108"/>
      <c r="H170" s="108"/>
      <c r="I170" s="156"/>
      <c r="J170" s="156"/>
      <c r="K170" s="156"/>
      <c r="L170" s="156"/>
      <c r="M170" s="156"/>
      <c r="N170" s="156"/>
      <c r="O170" s="108"/>
      <c r="P170" s="108"/>
      <c r="Q170" s="157"/>
      <c r="R170" s="96"/>
      <c r="S170" s="108"/>
    </row>
    <row r="171" spans="1:19" s="1" customFormat="1" x14ac:dyDescent="0.2">
      <c r="A171" s="108"/>
      <c r="B171" s="108"/>
      <c r="C171" s="108"/>
      <c r="D171" s="108"/>
      <c r="E171" s="108"/>
      <c r="F171" s="308"/>
      <c r="G171" s="108"/>
      <c r="H171" s="108"/>
      <c r="I171" s="156"/>
      <c r="J171" s="156"/>
      <c r="K171" s="156"/>
      <c r="L171" s="156"/>
      <c r="M171" s="156"/>
      <c r="N171" s="156"/>
      <c r="O171" s="108"/>
      <c r="P171" s="108"/>
      <c r="Q171" s="157"/>
      <c r="R171" s="96"/>
      <c r="S171" s="108"/>
    </row>
    <row r="172" spans="1:19" s="1" customFormat="1" x14ac:dyDescent="0.2">
      <c r="A172" s="108"/>
      <c r="B172" s="108"/>
      <c r="C172" s="108"/>
      <c r="D172" s="108"/>
      <c r="E172" s="108"/>
      <c r="F172" s="308"/>
      <c r="G172" s="108"/>
      <c r="H172" s="108"/>
      <c r="I172" s="156"/>
      <c r="J172" s="156"/>
      <c r="K172" s="156"/>
      <c r="L172" s="156"/>
      <c r="M172" s="156"/>
      <c r="N172" s="156"/>
      <c r="O172" s="108"/>
      <c r="P172" s="108"/>
      <c r="Q172" s="157"/>
      <c r="R172" s="96"/>
      <c r="S172" s="108"/>
    </row>
    <row r="173" spans="1:19" s="1" customFormat="1" x14ac:dyDescent="0.2">
      <c r="A173" s="108"/>
      <c r="B173" s="108"/>
      <c r="C173" s="108"/>
      <c r="D173" s="108"/>
      <c r="E173" s="108"/>
      <c r="F173" s="308"/>
      <c r="G173" s="108"/>
      <c r="H173" s="108"/>
      <c r="I173" s="156"/>
      <c r="J173" s="156"/>
      <c r="K173" s="156"/>
      <c r="L173" s="156"/>
      <c r="M173" s="156"/>
      <c r="N173" s="156"/>
      <c r="O173" s="108"/>
      <c r="P173" s="108"/>
      <c r="Q173" s="157"/>
      <c r="R173" s="96"/>
      <c r="S173" s="108"/>
    </row>
    <row r="174" spans="1:19" s="1" customFormat="1" x14ac:dyDescent="0.2">
      <c r="A174" s="108"/>
      <c r="B174" s="108"/>
      <c r="C174" s="108"/>
      <c r="D174" s="108"/>
      <c r="E174" s="108"/>
      <c r="F174" s="308"/>
      <c r="G174" s="108"/>
      <c r="H174" s="108"/>
      <c r="I174" s="156"/>
      <c r="J174" s="156"/>
      <c r="K174" s="156"/>
      <c r="L174" s="156"/>
      <c r="M174" s="156"/>
      <c r="N174" s="156"/>
      <c r="O174" s="108"/>
      <c r="P174" s="108"/>
      <c r="Q174" s="157"/>
      <c r="R174" s="96"/>
      <c r="S174" s="108"/>
    </row>
    <row r="175" spans="1:19" s="1" customFormat="1" x14ac:dyDescent="0.2">
      <c r="A175" s="108"/>
      <c r="B175" s="108"/>
      <c r="C175" s="108"/>
      <c r="D175" s="108"/>
      <c r="E175" s="108"/>
      <c r="F175" s="308"/>
      <c r="G175" s="108"/>
      <c r="H175" s="108"/>
      <c r="I175" s="156"/>
      <c r="J175" s="156"/>
      <c r="K175" s="156"/>
      <c r="L175" s="156"/>
      <c r="M175" s="156"/>
      <c r="N175" s="156"/>
      <c r="O175" s="108"/>
      <c r="P175" s="108"/>
      <c r="Q175" s="157"/>
      <c r="R175" s="96"/>
      <c r="S175" s="108"/>
    </row>
    <row r="176" spans="1:19" s="1" customFormat="1" x14ac:dyDescent="0.2">
      <c r="A176" s="108"/>
      <c r="B176" s="108"/>
      <c r="C176" s="108"/>
      <c r="D176" s="108"/>
      <c r="E176" s="108"/>
      <c r="F176" s="308"/>
      <c r="G176" s="108"/>
      <c r="H176" s="108"/>
      <c r="I176" s="156"/>
      <c r="J176" s="156"/>
      <c r="K176" s="156"/>
      <c r="L176" s="156"/>
      <c r="M176" s="156"/>
      <c r="N176" s="156"/>
      <c r="O176" s="108"/>
      <c r="P176" s="108"/>
      <c r="Q176" s="157"/>
      <c r="R176" s="96"/>
      <c r="S176" s="108"/>
    </row>
    <row r="177" spans="1:19" s="1" customFormat="1" x14ac:dyDescent="0.2">
      <c r="A177" s="108"/>
      <c r="B177" s="108"/>
      <c r="C177" s="108"/>
      <c r="D177" s="108"/>
      <c r="E177" s="108"/>
      <c r="F177" s="308"/>
      <c r="G177" s="108"/>
      <c r="H177" s="108"/>
      <c r="I177" s="156"/>
      <c r="J177" s="156"/>
      <c r="K177" s="156"/>
      <c r="L177" s="156"/>
      <c r="M177" s="156"/>
      <c r="N177" s="156"/>
      <c r="O177" s="108"/>
      <c r="P177" s="108"/>
      <c r="Q177" s="157"/>
      <c r="R177" s="96"/>
      <c r="S177" s="108"/>
    </row>
    <row r="178" spans="1:19" s="1" customFormat="1" x14ac:dyDescent="0.2">
      <c r="A178" s="108"/>
      <c r="B178" s="108"/>
      <c r="C178" s="108"/>
      <c r="D178" s="108"/>
      <c r="E178" s="108"/>
      <c r="F178" s="308"/>
      <c r="G178" s="108"/>
      <c r="H178" s="108"/>
      <c r="I178" s="156"/>
      <c r="J178" s="156"/>
      <c r="K178" s="156"/>
      <c r="L178" s="156"/>
      <c r="M178" s="156"/>
      <c r="N178" s="156"/>
      <c r="O178" s="108"/>
      <c r="P178" s="108"/>
      <c r="Q178" s="157"/>
      <c r="R178" s="96"/>
      <c r="S178" s="108"/>
    </row>
    <row r="179" spans="1:19" s="1" customFormat="1" x14ac:dyDescent="0.2">
      <c r="A179" s="108"/>
      <c r="B179" s="108"/>
      <c r="C179" s="108"/>
      <c r="D179" s="108"/>
      <c r="E179" s="108"/>
      <c r="F179" s="308"/>
      <c r="G179" s="108"/>
      <c r="H179" s="108"/>
      <c r="I179" s="156"/>
      <c r="J179" s="156"/>
      <c r="K179" s="156"/>
      <c r="L179" s="156"/>
      <c r="M179" s="156"/>
      <c r="N179" s="156"/>
      <c r="O179" s="108"/>
      <c r="P179" s="108"/>
      <c r="Q179" s="157"/>
      <c r="R179" s="96"/>
      <c r="S179" s="108"/>
    </row>
    <row r="180" spans="1:19" s="1" customFormat="1" x14ac:dyDescent="0.2">
      <c r="A180" s="108"/>
      <c r="B180" s="108"/>
      <c r="C180" s="108"/>
      <c r="D180" s="108"/>
      <c r="E180" s="108"/>
      <c r="F180" s="308"/>
      <c r="G180" s="108"/>
      <c r="H180" s="108"/>
      <c r="I180" s="156"/>
      <c r="J180" s="156"/>
      <c r="K180" s="156"/>
      <c r="L180" s="156"/>
      <c r="M180" s="156"/>
      <c r="N180" s="156"/>
      <c r="O180" s="108"/>
      <c r="P180" s="108"/>
      <c r="Q180" s="157"/>
      <c r="R180" s="96"/>
      <c r="S180" s="108"/>
    </row>
    <row r="181" spans="1:19" s="1" customFormat="1" x14ac:dyDescent="0.2">
      <c r="A181" s="108"/>
      <c r="B181" s="108"/>
      <c r="C181" s="108"/>
      <c r="D181" s="108"/>
      <c r="E181" s="108"/>
      <c r="F181" s="308"/>
      <c r="G181" s="108"/>
      <c r="H181" s="108"/>
      <c r="I181" s="156"/>
      <c r="J181" s="156"/>
      <c r="K181" s="156"/>
      <c r="L181" s="156"/>
      <c r="M181" s="156"/>
      <c r="N181" s="156"/>
      <c r="O181" s="108"/>
      <c r="P181" s="108"/>
      <c r="Q181" s="157"/>
      <c r="R181" s="96"/>
      <c r="S181" s="108"/>
    </row>
    <row r="182" spans="1:19" s="1" customFormat="1" x14ac:dyDescent="0.2">
      <c r="A182" s="108"/>
      <c r="B182" s="108"/>
      <c r="C182" s="108"/>
      <c r="D182" s="108"/>
      <c r="E182" s="108"/>
      <c r="F182" s="308"/>
      <c r="G182" s="108"/>
      <c r="H182" s="108"/>
      <c r="I182" s="156"/>
      <c r="J182" s="156"/>
      <c r="K182" s="156"/>
      <c r="L182" s="156"/>
      <c r="M182" s="156"/>
      <c r="N182" s="156"/>
      <c r="O182" s="108"/>
      <c r="P182" s="108"/>
      <c r="Q182" s="157"/>
      <c r="R182" s="96"/>
      <c r="S182" s="108"/>
    </row>
    <row r="183" spans="1:19" s="1" customFormat="1" x14ac:dyDescent="0.2">
      <c r="A183" s="108"/>
      <c r="B183" s="108"/>
      <c r="C183" s="108"/>
      <c r="D183" s="108"/>
      <c r="E183" s="108"/>
      <c r="F183" s="308"/>
      <c r="G183" s="108"/>
      <c r="H183" s="108"/>
      <c r="I183" s="156"/>
      <c r="J183" s="156"/>
      <c r="K183" s="156"/>
      <c r="L183" s="156"/>
      <c r="M183" s="156"/>
      <c r="N183" s="156"/>
      <c r="O183" s="108"/>
      <c r="P183" s="108"/>
      <c r="Q183" s="157"/>
      <c r="R183" s="96"/>
      <c r="S183" s="108"/>
    </row>
    <row r="184" spans="1:19" s="1" customFormat="1" x14ac:dyDescent="0.2">
      <c r="A184" s="108"/>
      <c r="B184" s="108"/>
      <c r="C184" s="108"/>
      <c r="D184" s="108"/>
      <c r="E184" s="108"/>
      <c r="F184" s="308"/>
      <c r="G184" s="108"/>
      <c r="H184" s="108"/>
      <c r="I184" s="156"/>
      <c r="J184" s="156"/>
      <c r="K184" s="156"/>
      <c r="L184" s="156"/>
      <c r="M184" s="156"/>
      <c r="N184" s="156"/>
      <c r="O184" s="108"/>
      <c r="P184" s="108"/>
      <c r="Q184" s="157"/>
      <c r="R184" s="96"/>
      <c r="S184" s="108"/>
    </row>
    <row r="185" spans="1:19" s="1" customFormat="1" x14ac:dyDescent="0.2">
      <c r="A185" s="108"/>
      <c r="B185" s="108"/>
      <c r="C185" s="108"/>
      <c r="D185" s="108"/>
      <c r="E185" s="108"/>
      <c r="F185" s="308"/>
      <c r="G185" s="108"/>
      <c r="H185" s="108"/>
      <c r="I185" s="156"/>
      <c r="J185" s="156"/>
      <c r="K185" s="156"/>
      <c r="L185" s="156"/>
      <c r="M185" s="156"/>
      <c r="N185" s="156"/>
      <c r="O185" s="108"/>
      <c r="P185" s="108"/>
      <c r="Q185" s="157"/>
      <c r="R185" s="96"/>
      <c r="S185" s="108"/>
    </row>
    <row r="186" spans="1:19" s="1" customFormat="1" x14ac:dyDescent="0.2">
      <c r="A186" s="108"/>
      <c r="B186" s="108"/>
      <c r="C186" s="108"/>
      <c r="D186" s="108"/>
      <c r="E186" s="108"/>
      <c r="F186" s="308"/>
      <c r="G186" s="108"/>
      <c r="H186" s="108"/>
      <c r="I186" s="156"/>
      <c r="J186" s="156"/>
      <c r="K186" s="156"/>
      <c r="L186" s="156"/>
      <c r="M186" s="156"/>
      <c r="N186" s="156"/>
      <c r="O186" s="108"/>
      <c r="P186" s="108"/>
      <c r="Q186" s="157"/>
      <c r="R186" s="96"/>
      <c r="S186" s="108"/>
    </row>
    <row r="187" spans="1:19" s="1" customFormat="1" x14ac:dyDescent="0.2">
      <c r="A187" s="108"/>
      <c r="B187" s="108"/>
      <c r="C187" s="108"/>
      <c r="D187" s="108"/>
      <c r="E187" s="108"/>
      <c r="F187" s="308"/>
      <c r="G187" s="108"/>
      <c r="H187" s="108"/>
      <c r="I187" s="156"/>
      <c r="J187" s="156"/>
      <c r="K187" s="156"/>
      <c r="L187" s="156"/>
      <c r="M187" s="156"/>
      <c r="N187" s="156"/>
      <c r="O187" s="108"/>
      <c r="P187" s="108"/>
      <c r="Q187" s="157"/>
      <c r="R187" s="96"/>
      <c r="S187" s="108"/>
    </row>
    <row r="188" spans="1:19" s="1" customFormat="1" x14ac:dyDescent="0.2">
      <c r="A188" s="108"/>
      <c r="B188" s="108"/>
      <c r="C188" s="108"/>
      <c r="D188" s="108"/>
      <c r="E188" s="108"/>
      <c r="F188" s="308"/>
      <c r="G188" s="108"/>
      <c r="H188" s="108"/>
      <c r="I188" s="156"/>
      <c r="J188" s="156"/>
      <c r="K188" s="156"/>
      <c r="L188" s="156"/>
      <c r="M188" s="156"/>
      <c r="N188" s="156"/>
      <c r="O188" s="108"/>
      <c r="P188" s="108"/>
      <c r="Q188" s="157"/>
      <c r="R188" s="96"/>
      <c r="S188" s="108"/>
    </row>
    <row r="189" spans="1:19" s="1" customFormat="1" x14ac:dyDescent="0.2">
      <c r="A189" s="108"/>
      <c r="B189" s="108"/>
      <c r="C189" s="108"/>
      <c r="D189" s="108"/>
      <c r="E189" s="108"/>
      <c r="F189" s="308"/>
      <c r="G189" s="108"/>
      <c r="H189" s="108"/>
      <c r="I189" s="156"/>
      <c r="J189" s="156"/>
      <c r="K189" s="156"/>
      <c r="L189" s="156"/>
      <c r="M189" s="156"/>
      <c r="N189" s="156"/>
      <c r="O189" s="108"/>
      <c r="P189" s="108"/>
      <c r="Q189" s="157"/>
      <c r="R189" s="96"/>
      <c r="S189" s="108"/>
    </row>
    <row r="190" spans="1:19" s="1" customFormat="1" x14ac:dyDescent="0.2">
      <c r="A190" s="108"/>
      <c r="B190" s="108"/>
      <c r="C190" s="108"/>
      <c r="D190" s="108"/>
      <c r="E190" s="108"/>
      <c r="F190" s="308"/>
      <c r="G190" s="108"/>
      <c r="H190" s="108"/>
      <c r="I190" s="156"/>
      <c r="J190" s="156"/>
      <c r="K190" s="156"/>
      <c r="L190" s="156"/>
      <c r="M190" s="156"/>
      <c r="N190" s="156"/>
      <c r="O190" s="108"/>
      <c r="P190" s="108"/>
      <c r="Q190" s="157"/>
      <c r="R190" s="96"/>
      <c r="S190" s="108"/>
    </row>
    <row r="191" spans="1:19" s="1" customFormat="1" x14ac:dyDescent="0.2">
      <c r="A191" s="108"/>
      <c r="B191" s="108"/>
      <c r="C191" s="108"/>
      <c r="D191" s="108"/>
      <c r="E191" s="108"/>
      <c r="F191" s="308"/>
      <c r="G191" s="108"/>
      <c r="H191" s="108"/>
      <c r="I191" s="156"/>
      <c r="J191" s="156"/>
      <c r="K191" s="156"/>
      <c r="L191" s="156"/>
      <c r="M191" s="156"/>
      <c r="N191" s="156"/>
      <c r="O191" s="108"/>
      <c r="P191" s="108"/>
      <c r="Q191" s="157"/>
      <c r="R191" s="96"/>
      <c r="S191" s="108"/>
    </row>
    <row r="192" spans="1:19" s="1" customFormat="1" x14ac:dyDescent="0.2">
      <c r="A192" s="108"/>
      <c r="B192" s="108"/>
      <c r="C192" s="108"/>
      <c r="D192" s="108"/>
      <c r="E192" s="108"/>
      <c r="F192" s="308"/>
      <c r="G192" s="108"/>
      <c r="H192" s="108"/>
      <c r="I192" s="156"/>
      <c r="J192" s="156"/>
      <c r="K192" s="156"/>
      <c r="L192" s="156"/>
      <c r="M192" s="156"/>
      <c r="N192" s="156"/>
      <c r="O192" s="108"/>
      <c r="P192" s="108"/>
      <c r="Q192" s="157"/>
      <c r="R192" s="96"/>
      <c r="S192" s="108"/>
    </row>
    <row r="193" spans="1:19" s="1" customFormat="1" x14ac:dyDescent="0.2">
      <c r="A193" s="108"/>
      <c r="B193" s="108"/>
      <c r="C193" s="108"/>
      <c r="D193" s="108"/>
      <c r="E193" s="108"/>
      <c r="F193" s="308"/>
      <c r="G193" s="108"/>
      <c r="H193" s="108"/>
      <c r="I193" s="156"/>
      <c r="J193" s="156"/>
      <c r="K193" s="156"/>
      <c r="L193" s="156"/>
      <c r="M193" s="156"/>
      <c r="N193" s="156"/>
      <c r="O193" s="108"/>
      <c r="P193" s="108"/>
      <c r="Q193" s="157"/>
      <c r="R193" s="96"/>
      <c r="S193" s="108"/>
    </row>
    <row r="194" spans="1:19" s="1" customFormat="1" x14ac:dyDescent="0.2">
      <c r="A194" s="108"/>
      <c r="B194" s="108"/>
      <c r="C194" s="108"/>
      <c r="D194" s="108"/>
      <c r="E194" s="108"/>
      <c r="F194" s="308"/>
      <c r="G194" s="108"/>
      <c r="H194" s="108"/>
      <c r="I194" s="156"/>
      <c r="J194" s="156"/>
      <c r="K194" s="156"/>
      <c r="L194" s="156"/>
      <c r="M194" s="156"/>
      <c r="N194" s="156"/>
      <c r="O194" s="108"/>
      <c r="P194" s="108"/>
      <c r="Q194" s="157"/>
      <c r="R194" s="96"/>
      <c r="S194" s="108"/>
    </row>
    <row r="195" spans="1:19" s="1" customFormat="1" x14ac:dyDescent="0.2">
      <c r="A195" s="108"/>
      <c r="B195" s="108"/>
      <c r="C195" s="108"/>
      <c r="D195" s="108"/>
      <c r="E195" s="108"/>
      <c r="F195" s="308"/>
      <c r="G195" s="108"/>
      <c r="H195" s="108"/>
      <c r="I195" s="156"/>
      <c r="J195" s="156"/>
      <c r="K195" s="156"/>
      <c r="L195" s="156"/>
      <c r="M195" s="156"/>
      <c r="N195" s="156"/>
      <c r="O195" s="108"/>
      <c r="P195" s="108"/>
      <c r="Q195" s="157"/>
      <c r="R195" s="96"/>
      <c r="S195" s="108"/>
    </row>
    <row r="196" spans="1:19" s="1" customFormat="1" x14ac:dyDescent="0.2">
      <c r="A196" s="108"/>
      <c r="B196" s="108"/>
      <c r="C196" s="108"/>
      <c r="D196" s="108"/>
      <c r="E196" s="108"/>
      <c r="F196" s="308"/>
      <c r="G196" s="108"/>
      <c r="H196" s="108"/>
      <c r="I196" s="156"/>
      <c r="J196" s="156"/>
      <c r="K196" s="156"/>
      <c r="L196" s="156"/>
      <c r="M196" s="156"/>
      <c r="N196" s="156"/>
      <c r="O196" s="108"/>
      <c r="P196" s="108"/>
      <c r="Q196" s="157"/>
      <c r="R196" s="96"/>
      <c r="S196" s="108"/>
    </row>
    <row r="197" spans="1:19" s="1" customFormat="1" x14ac:dyDescent="0.2">
      <c r="A197" s="108"/>
      <c r="B197" s="108"/>
      <c r="C197" s="108"/>
      <c r="D197" s="108"/>
      <c r="E197" s="108"/>
      <c r="F197" s="308"/>
      <c r="G197" s="108"/>
      <c r="H197" s="108"/>
      <c r="I197" s="156"/>
      <c r="J197" s="156"/>
      <c r="K197" s="156"/>
      <c r="L197" s="156"/>
      <c r="M197" s="156"/>
      <c r="N197" s="156"/>
      <c r="O197" s="108"/>
      <c r="P197" s="108"/>
      <c r="Q197" s="157"/>
      <c r="R197" s="96"/>
      <c r="S197" s="108"/>
    </row>
    <row r="198" spans="1:19" s="1" customFormat="1" x14ac:dyDescent="0.2">
      <c r="A198" s="108"/>
      <c r="B198" s="108"/>
      <c r="C198" s="108"/>
      <c r="D198" s="108"/>
      <c r="E198" s="108"/>
      <c r="F198" s="308"/>
      <c r="G198" s="108"/>
      <c r="H198" s="108"/>
      <c r="I198" s="156"/>
      <c r="J198" s="156"/>
      <c r="K198" s="156"/>
      <c r="L198" s="156"/>
      <c r="M198" s="156"/>
      <c r="N198" s="156"/>
      <c r="O198" s="108"/>
      <c r="P198" s="108"/>
      <c r="Q198" s="157"/>
      <c r="R198" s="96"/>
      <c r="S198" s="108"/>
    </row>
    <row r="199" spans="1:19" s="1" customFormat="1" x14ac:dyDescent="0.2">
      <c r="A199" s="108"/>
      <c r="B199" s="108"/>
      <c r="C199" s="108"/>
      <c r="D199" s="108"/>
      <c r="E199" s="108"/>
      <c r="F199" s="308"/>
      <c r="G199" s="108"/>
      <c r="H199" s="108"/>
      <c r="I199" s="156"/>
      <c r="J199" s="156"/>
      <c r="K199" s="156"/>
      <c r="L199" s="156"/>
      <c r="M199" s="156"/>
      <c r="N199" s="156"/>
      <c r="O199" s="108"/>
      <c r="P199" s="108"/>
      <c r="Q199" s="157"/>
      <c r="R199" s="96"/>
      <c r="S199" s="108"/>
    </row>
    <row r="200" spans="1:19" s="1" customFormat="1" x14ac:dyDescent="0.2">
      <c r="A200" s="108"/>
      <c r="B200" s="108"/>
      <c r="C200" s="108"/>
      <c r="D200" s="108"/>
      <c r="E200" s="108"/>
      <c r="F200" s="308"/>
      <c r="G200" s="108"/>
      <c r="H200" s="108"/>
      <c r="I200" s="156"/>
      <c r="J200" s="156"/>
      <c r="K200" s="156"/>
      <c r="L200" s="156"/>
      <c r="M200" s="156"/>
      <c r="N200" s="156"/>
      <c r="O200" s="108"/>
      <c r="P200" s="108"/>
      <c r="Q200" s="157"/>
      <c r="R200" s="96"/>
      <c r="S200" s="108"/>
    </row>
    <row r="201" spans="1:19" s="1" customFormat="1" x14ac:dyDescent="0.2">
      <c r="A201" s="108"/>
      <c r="B201" s="108"/>
      <c r="C201" s="108"/>
      <c r="D201" s="108"/>
      <c r="E201" s="108"/>
      <c r="F201" s="308"/>
      <c r="G201" s="108"/>
      <c r="H201" s="108"/>
      <c r="I201" s="156"/>
      <c r="J201" s="156"/>
      <c r="K201" s="156"/>
      <c r="L201" s="156"/>
      <c r="M201" s="156"/>
      <c r="N201" s="156"/>
      <c r="O201" s="108"/>
      <c r="P201" s="108"/>
      <c r="Q201" s="157"/>
      <c r="R201" s="96"/>
      <c r="S201" s="108"/>
    </row>
    <row r="202" spans="1:19" s="1" customFormat="1" x14ac:dyDescent="0.2">
      <c r="A202" s="108"/>
      <c r="B202" s="108"/>
      <c r="C202" s="108"/>
      <c r="D202" s="108"/>
      <c r="E202" s="108"/>
      <c r="F202" s="308"/>
      <c r="G202" s="108"/>
      <c r="H202" s="108"/>
      <c r="I202" s="156"/>
      <c r="J202" s="156"/>
      <c r="K202" s="156"/>
      <c r="L202" s="156"/>
      <c r="M202" s="156"/>
      <c r="N202" s="156"/>
      <c r="O202" s="108"/>
      <c r="P202" s="108"/>
      <c r="Q202" s="157"/>
      <c r="R202" s="96"/>
      <c r="S202" s="108"/>
    </row>
    <row r="203" spans="1:19" s="1" customFormat="1" x14ac:dyDescent="0.2">
      <c r="A203" s="108"/>
      <c r="B203" s="108"/>
      <c r="C203" s="108"/>
      <c r="D203" s="108"/>
      <c r="E203" s="108"/>
      <c r="F203" s="308"/>
      <c r="G203" s="108"/>
      <c r="H203" s="108"/>
      <c r="I203" s="156"/>
      <c r="J203" s="156"/>
      <c r="K203" s="156"/>
      <c r="L203" s="156"/>
      <c r="M203" s="156"/>
      <c r="N203" s="156"/>
      <c r="O203" s="108"/>
      <c r="P203" s="108"/>
      <c r="Q203" s="157"/>
      <c r="R203" s="96"/>
      <c r="S203" s="108"/>
    </row>
    <row r="204" spans="1:19" s="1" customFormat="1" x14ac:dyDescent="0.2">
      <c r="A204" s="108"/>
      <c r="B204" s="108"/>
      <c r="C204" s="108"/>
      <c r="D204" s="108"/>
      <c r="E204" s="108"/>
      <c r="F204" s="308"/>
      <c r="G204" s="108"/>
      <c r="H204" s="108"/>
      <c r="I204" s="156"/>
      <c r="J204" s="156"/>
      <c r="K204" s="156"/>
      <c r="L204" s="156"/>
      <c r="M204" s="156"/>
      <c r="N204" s="156"/>
      <c r="O204" s="108"/>
      <c r="P204" s="108"/>
      <c r="Q204" s="157"/>
      <c r="R204" s="96"/>
      <c r="S204" s="108"/>
    </row>
    <row r="205" spans="1:19" s="1" customFormat="1" x14ac:dyDescent="0.2">
      <c r="A205" s="108"/>
      <c r="B205" s="108"/>
      <c r="C205" s="108"/>
      <c r="D205" s="108"/>
      <c r="E205" s="108"/>
      <c r="F205" s="308"/>
      <c r="G205" s="108"/>
      <c r="H205" s="108"/>
      <c r="I205" s="156"/>
      <c r="J205" s="156"/>
      <c r="K205" s="156"/>
      <c r="L205" s="156"/>
      <c r="M205" s="156"/>
      <c r="N205" s="156"/>
      <c r="O205" s="108"/>
      <c r="P205" s="108"/>
      <c r="Q205" s="157"/>
      <c r="R205" s="96"/>
      <c r="S205" s="108"/>
    </row>
    <row r="206" spans="1:19" s="1" customFormat="1" x14ac:dyDescent="0.2">
      <c r="A206" s="108"/>
      <c r="B206" s="108"/>
      <c r="C206" s="108"/>
      <c r="D206" s="108"/>
      <c r="E206" s="108"/>
      <c r="F206" s="308"/>
      <c r="G206" s="108"/>
      <c r="H206" s="108"/>
      <c r="I206" s="156"/>
      <c r="J206" s="156"/>
      <c r="K206" s="156"/>
      <c r="L206" s="156"/>
      <c r="M206" s="156"/>
      <c r="N206" s="156"/>
      <c r="O206" s="108"/>
      <c r="P206" s="108"/>
      <c r="Q206" s="157"/>
      <c r="R206" s="96"/>
      <c r="S206" s="108"/>
    </row>
    <row r="207" spans="1:19" s="1" customFormat="1" x14ac:dyDescent="0.2">
      <c r="A207" s="108"/>
      <c r="B207" s="108"/>
      <c r="C207" s="108"/>
      <c r="D207" s="108"/>
      <c r="E207" s="108"/>
      <c r="F207" s="308"/>
      <c r="G207" s="108"/>
      <c r="H207" s="108"/>
      <c r="I207" s="156"/>
      <c r="J207" s="156"/>
      <c r="K207" s="156"/>
      <c r="L207" s="156"/>
      <c r="M207" s="156"/>
      <c r="N207" s="156"/>
      <c r="O207" s="108"/>
      <c r="P207" s="108"/>
      <c r="Q207" s="157"/>
      <c r="R207" s="96"/>
      <c r="S207" s="108"/>
    </row>
    <row r="208" spans="1:19" s="1" customFormat="1" x14ac:dyDescent="0.2">
      <c r="A208" s="108"/>
      <c r="B208" s="108"/>
      <c r="C208" s="108"/>
      <c r="D208" s="108"/>
      <c r="E208" s="108"/>
      <c r="F208" s="308"/>
      <c r="G208" s="108"/>
      <c r="H208" s="108"/>
      <c r="I208" s="156"/>
      <c r="J208" s="156"/>
      <c r="K208" s="156"/>
      <c r="L208" s="156"/>
      <c r="M208" s="156"/>
      <c r="N208" s="156"/>
      <c r="O208" s="108"/>
      <c r="P208" s="108"/>
      <c r="Q208" s="157"/>
      <c r="R208" s="96"/>
      <c r="S208" s="108"/>
    </row>
    <row r="209" spans="1:19" s="1" customFormat="1" x14ac:dyDescent="0.2">
      <c r="A209" s="108"/>
      <c r="B209" s="108"/>
      <c r="C209" s="108"/>
      <c r="D209" s="108"/>
      <c r="E209" s="108"/>
      <c r="F209" s="308"/>
      <c r="G209" s="108"/>
      <c r="H209" s="108"/>
      <c r="I209" s="156"/>
      <c r="J209" s="156"/>
      <c r="K209" s="156"/>
      <c r="L209" s="156"/>
      <c r="M209" s="156"/>
      <c r="N209" s="156"/>
      <c r="O209" s="108"/>
      <c r="P209" s="108"/>
      <c r="Q209" s="157"/>
      <c r="R209" s="96"/>
      <c r="S209" s="108"/>
    </row>
    <row r="210" spans="1:19" s="1" customFormat="1" x14ac:dyDescent="0.2">
      <c r="A210" s="108"/>
      <c r="B210" s="108"/>
      <c r="C210" s="108"/>
      <c r="D210" s="108"/>
      <c r="E210" s="108"/>
      <c r="F210" s="308"/>
      <c r="G210" s="108"/>
      <c r="H210" s="108"/>
      <c r="I210" s="156"/>
      <c r="J210" s="156"/>
      <c r="K210" s="156"/>
      <c r="L210" s="156"/>
      <c r="M210" s="156"/>
      <c r="N210" s="156"/>
      <c r="O210" s="108"/>
      <c r="P210" s="108"/>
      <c r="Q210" s="157"/>
      <c r="R210" s="96"/>
      <c r="S210" s="108"/>
    </row>
    <row r="211" spans="1:19" s="1" customFormat="1" x14ac:dyDescent="0.2">
      <c r="A211" s="108"/>
      <c r="B211" s="108"/>
      <c r="C211" s="108"/>
      <c r="D211" s="108"/>
      <c r="E211" s="108"/>
      <c r="F211" s="308"/>
      <c r="G211" s="108"/>
      <c r="H211" s="108"/>
      <c r="I211" s="156"/>
      <c r="J211" s="156"/>
      <c r="K211" s="156"/>
      <c r="L211" s="156"/>
      <c r="M211" s="156"/>
      <c r="N211" s="156"/>
      <c r="O211" s="108"/>
      <c r="P211" s="108"/>
      <c r="Q211" s="157"/>
      <c r="R211" s="96"/>
      <c r="S211" s="108"/>
    </row>
    <row r="212" spans="1:19" s="1" customFormat="1" x14ac:dyDescent="0.2">
      <c r="A212" s="108"/>
      <c r="B212" s="108"/>
      <c r="C212" s="108"/>
      <c r="D212" s="108"/>
      <c r="E212" s="108"/>
      <c r="F212" s="308"/>
      <c r="G212" s="108"/>
      <c r="H212" s="108"/>
      <c r="I212" s="156"/>
      <c r="J212" s="156"/>
      <c r="K212" s="156"/>
      <c r="L212" s="156"/>
      <c r="M212" s="156"/>
      <c r="N212" s="156"/>
      <c r="O212" s="108"/>
      <c r="P212" s="108"/>
      <c r="Q212" s="157"/>
      <c r="R212" s="96"/>
      <c r="S212" s="108"/>
    </row>
    <row r="213" spans="1:19" s="1" customFormat="1" x14ac:dyDescent="0.2">
      <c r="A213" s="108"/>
      <c r="B213" s="108"/>
      <c r="C213" s="108"/>
      <c r="D213" s="108"/>
      <c r="E213" s="108"/>
      <c r="F213" s="308"/>
      <c r="G213" s="108"/>
      <c r="H213" s="108"/>
      <c r="I213" s="156"/>
      <c r="J213" s="156"/>
      <c r="K213" s="156"/>
      <c r="L213" s="156"/>
      <c r="M213" s="156"/>
      <c r="N213" s="156"/>
      <c r="O213" s="108"/>
      <c r="P213" s="108"/>
      <c r="Q213" s="157"/>
      <c r="R213" s="96"/>
      <c r="S213" s="108"/>
    </row>
    <row r="214" spans="1:19" s="1" customFormat="1" x14ac:dyDescent="0.2">
      <c r="A214" s="108"/>
      <c r="B214" s="108"/>
      <c r="C214" s="108"/>
      <c r="D214" s="108"/>
      <c r="E214" s="108"/>
      <c r="F214" s="308"/>
      <c r="G214" s="108"/>
      <c r="H214" s="108"/>
      <c r="I214" s="156"/>
      <c r="J214" s="156"/>
      <c r="K214" s="156"/>
      <c r="L214" s="156"/>
      <c r="M214" s="156"/>
      <c r="N214" s="156"/>
      <c r="O214" s="108"/>
      <c r="P214" s="108"/>
      <c r="Q214" s="157"/>
      <c r="R214" s="96"/>
      <c r="S214" s="108"/>
    </row>
    <row r="215" spans="1:19" s="1" customFormat="1" x14ac:dyDescent="0.2">
      <c r="A215" s="108"/>
      <c r="B215" s="108"/>
      <c r="C215" s="108"/>
      <c r="D215" s="108"/>
      <c r="E215" s="108"/>
      <c r="F215" s="308"/>
      <c r="G215" s="108"/>
      <c r="H215" s="108"/>
      <c r="I215" s="156"/>
      <c r="J215" s="156"/>
      <c r="K215" s="156"/>
      <c r="L215" s="156"/>
      <c r="M215" s="156"/>
      <c r="N215" s="156"/>
      <c r="O215" s="108"/>
      <c r="P215" s="108"/>
      <c r="Q215" s="157"/>
      <c r="R215" s="96"/>
      <c r="S215" s="108"/>
    </row>
    <row r="216" spans="1:19" s="1" customFormat="1" x14ac:dyDescent="0.2">
      <c r="A216" s="108"/>
      <c r="B216" s="108"/>
      <c r="C216" s="108"/>
      <c r="D216" s="108"/>
      <c r="E216" s="108"/>
      <c r="F216" s="308"/>
      <c r="G216" s="108"/>
      <c r="H216" s="108"/>
      <c r="I216" s="156"/>
      <c r="J216" s="156"/>
      <c r="K216" s="156"/>
      <c r="L216" s="156"/>
      <c r="M216" s="156"/>
      <c r="N216" s="156"/>
      <c r="O216" s="108"/>
      <c r="P216" s="108"/>
      <c r="Q216" s="157"/>
      <c r="R216" s="96"/>
      <c r="S216" s="108"/>
    </row>
    <row r="217" spans="1:19" s="1" customFormat="1" x14ac:dyDescent="0.2">
      <c r="A217" s="108"/>
      <c r="B217" s="108"/>
      <c r="C217" s="108"/>
      <c r="D217" s="108"/>
      <c r="E217" s="108"/>
      <c r="F217" s="308"/>
      <c r="G217" s="108"/>
      <c r="H217" s="108"/>
      <c r="I217" s="156"/>
      <c r="J217" s="156"/>
      <c r="K217" s="156"/>
      <c r="L217" s="156"/>
      <c r="M217" s="156"/>
      <c r="N217" s="156"/>
      <c r="O217" s="108"/>
      <c r="P217" s="108"/>
      <c r="Q217" s="157"/>
      <c r="R217" s="96"/>
      <c r="S217" s="108"/>
    </row>
    <row r="218" spans="1:19" s="1" customFormat="1" x14ac:dyDescent="0.2">
      <c r="A218" s="108"/>
      <c r="B218" s="108"/>
      <c r="C218" s="108"/>
      <c r="D218" s="108"/>
      <c r="E218" s="108"/>
      <c r="F218" s="308"/>
      <c r="G218" s="108"/>
      <c r="H218" s="108"/>
      <c r="I218" s="156"/>
      <c r="J218" s="156"/>
      <c r="K218" s="156"/>
      <c r="L218" s="156"/>
      <c r="M218" s="156"/>
      <c r="N218" s="156"/>
      <c r="O218" s="108"/>
      <c r="P218" s="108"/>
      <c r="Q218" s="157"/>
      <c r="R218" s="96"/>
      <c r="S218" s="108"/>
    </row>
    <row r="219" spans="1:19" s="1" customFormat="1" x14ac:dyDescent="0.2">
      <c r="A219" s="108"/>
      <c r="B219" s="108"/>
      <c r="C219" s="108"/>
      <c r="D219" s="108"/>
      <c r="E219" s="108"/>
      <c r="F219" s="308"/>
      <c r="G219" s="108"/>
      <c r="H219" s="108"/>
      <c r="I219" s="156"/>
      <c r="J219" s="156"/>
      <c r="K219" s="156"/>
      <c r="L219" s="156"/>
      <c r="M219" s="156"/>
      <c r="N219" s="156"/>
      <c r="O219" s="108"/>
      <c r="P219" s="108"/>
      <c r="Q219" s="157"/>
      <c r="R219" s="96"/>
      <c r="S219" s="108"/>
    </row>
    <row r="220" spans="1:19" s="1" customFormat="1" x14ac:dyDescent="0.2">
      <c r="A220" s="108"/>
      <c r="B220" s="108"/>
      <c r="C220" s="108"/>
      <c r="D220" s="108"/>
      <c r="E220" s="108"/>
      <c r="F220" s="308"/>
      <c r="G220" s="108"/>
      <c r="H220" s="108"/>
      <c r="I220" s="156"/>
      <c r="J220" s="156"/>
      <c r="K220" s="156"/>
      <c r="L220" s="156"/>
      <c r="M220" s="156"/>
      <c r="N220" s="156"/>
      <c r="O220" s="108"/>
      <c r="P220" s="108"/>
      <c r="Q220" s="157"/>
      <c r="R220" s="96"/>
      <c r="S220" s="108"/>
    </row>
    <row r="221" spans="1:19" s="1" customFormat="1" x14ac:dyDescent="0.2">
      <c r="A221" s="108"/>
      <c r="B221" s="108"/>
      <c r="C221" s="108"/>
      <c r="D221" s="108"/>
      <c r="E221" s="108"/>
      <c r="F221" s="308"/>
      <c r="G221" s="108"/>
      <c r="H221" s="108"/>
      <c r="I221" s="156"/>
      <c r="J221" s="156"/>
      <c r="K221" s="156"/>
      <c r="L221" s="156"/>
      <c r="M221" s="156"/>
      <c r="N221" s="156"/>
      <c r="O221" s="108"/>
      <c r="P221" s="108"/>
      <c r="Q221" s="157"/>
      <c r="R221" s="96"/>
      <c r="S221" s="108"/>
    </row>
    <row r="222" spans="1:19" s="1" customFormat="1" x14ac:dyDescent="0.2">
      <c r="A222" s="108"/>
      <c r="B222" s="108"/>
      <c r="C222" s="108"/>
      <c r="D222" s="108"/>
      <c r="E222" s="108"/>
      <c r="F222" s="308"/>
      <c r="G222" s="108"/>
      <c r="H222" s="108"/>
      <c r="I222" s="156"/>
      <c r="J222" s="156"/>
      <c r="K222" s="156"/>
      <c r="L222" s="156"/>
      <c r="M222" s="156"/>
      <c r="N222" s="156"/>
      <c r="O222" s="108"/>
      <c r="P222" s="108"/>
      <c r="Q222" s="157"/>
      <c r="R222" s="96"/>
      <c r="S222" s="108"/>
    </row>
    <row r="223" spans="1:19" s="1" customFormat="1" x14ac:dyDescent="0.2">
      <c r="A223" s="108"/>
      <c r="B223" s="108"/>
      <c r="C223" s="108"/>
      <c r="D223" s="108"/>
      <c r="E223" s="108"/>
      <c r="F223" s="308"/>
      <c r="G223" s="108"/>
      <c r="H223" s="108"/>
      <c r="I223" s="156"/>
      <c r="J223" s="156"/>
      <c r="K223" s="156"/>
      <c r="L223" s="156"/>
      <c r="M223" s="156"/>
      <c r="N223" s="156"/>
      <c r="O223" s="108"/>
      <c r="P223" s="108"/>
      <c r="Q223" s="157"/>
      <c r="R223" s="96"/>
      <c r="S223" s="108"/>
    </row>
    <row r="224" spans="1:19" s="1" customFormat="1" x14ac:dyDescent="0.2">
      <c r="A224" s="108"/>
      <c r="B224" s="108"/>
      <c r="C224" s="108"/>
      <c r="D224" s="108"/>
      <c r="E224" s="108"/>
      <c r="F224" s="308"/>
      <c r="G224" s="108"/>
      <c r="H224" s="108"/>
      <c r="I224" s="156"/>
      <c r="J224" s="156"/>
      <c r="K224" s="156"/>
      <c r="L224" s="156"/>
      <c r="M224" s="156"/>
      <c r="N224" s="156"/>
      <c r="O224" s="108"/>
      <c r="P224" s="108"/>
      <c r="Q224" s="157"/>
      <c r="R224" s="96"/>
      <c r="S224" s="108"/>
    </row>
    <row r="225" spans="1:19" s="1" customFormat="1" x14ac:dyDescent="0.2">
      <c r="A225" s="108"/>
      <c r="B225" s="108"/>
      <c r="C225" s="108"/>
      <c r="D225" s="108"/>
      <c r="E225" s="108"/>
      <c r="F225" s="308"/>
      <c r="G225" s="108"/>
      <c r="H225" s="108"/>
      <c r="I225" s="156"/>
      <c r="J225" s="156"/>
      <c r="K225" s="156"/>
      <c r="L225" s="156"/>
      <c r="M225" s="156"/>
      <c r="N225" s="156"/>
      <c r="O225" s="108"/>
      <c r="P225" s="108"/>
      <c r="Q225" s="157"/>
      <c r="R225" s="96"/>
      <c r="S225" s="108"/>
    </row>
    <row r="226" spans="1:19" s="1" customFormat="1" x14ac:dyDescent="0.2">
      <c r="A226" s="108"/>
      <c r="B226" s="108"/>
      <c r="C226" s="108"/>
      <c r="D226" s="108"/>
      <c r="E226" s="108"/>
      <c r="F226" s="308"/>
      <c r="G226" s="108"/>
      <c r="H226" s="108"/>
      <c r="I226" s="156"/>
      <c r="J226" s="156"/>
      <c r="K226" s="156"/>
      <c r="L226" s="156"/>
      <c r="M226" s="156"/>
      <c r="N226" s="156"/>
      <c r="O226" s="108"/>
      <c r="P226" s="108"/>
      <c r="Q226" s="157"/>
      <c r="R226" s="96"/>
      <c r="S226" s="108"/>
    </row>
    <row r="227" spans="1:19" s="1" customFormat="1" x14ac:dyDescent="0.2">
      <c r="A227" s="109"/>
      <c r="B227" s="109"/>
      <c r="C227" s="109"/>
      <c r="D227" s="109"/>
      <c r="E227" s="109"/>
      <c r="F227" s="310"/>
      <c r="G227" s="109"/>
      <c r="H227" s="109"/>
      <c r="I227" s="117"/>
      <c r="J227" s="117"/>
      <c r="K227" s="117"/>
      <c r="L227" s="117"/>
      <c r="M227" s="117"/>
      <c r="N227" s="117"/>
      <c r="O227" s="266"/>
      <c r="P227" s="108"/>
      <c r="Q227" s="157"/>
      <c r="R227" s="96"/>
      <c r="S227" s="108"/>
    </row>
    <row r="228" spans="1:19" s="1" customFormat="1" x14ac:dyDescent="0.2">
      <c r="A228" s="109"/>
      <c r="B228" s="109"/>
      <c r="C228" s="109"/>
      <c r="D228" s="109"/>
      <c r="E228" s="109"/>
      <c r="F228" s="310"/>
      <c r="G228" s="109"/>
      <c r="H228" s="109"/>
      <c r="I228" s="117"/>
      <c r="J228" s="117"/>
      <c r="K228" s="117"/>
      <c r="L228" s="117"/>
      <c r="M228" s="117"/>
      <c r="N228" s="117"/>
      <c r="O228" s="266"/>
      <c r="P228" s="108"/>
      <c r="Q228" s="157"/>
      <c r="R228" s="96"/>
      <c r="S228" s="108"/>
    </row>
    <row r="229" spans="1:19" s="1" customFormat="1" x14ac:dyDescent="0.2">
      <c r="A229" s="109"/>
      <c r="B229" s="109"/>
      <c r="C229" s="109"/>
      <c r="D229" s="109"/>
      <c r="E229" s="109"/>
      <c r="F229" s="310"/>
      <c r="G229" s="109"/>
      <c r="H229" s="109"/>
      <c r="I229" s="117"/>
      <c r="J229" s="117"/>
      <c r="K229" s="117"/>
      <c r="L229" s="117"/>
      <c r="M229" s="117"/>
      <c r="N229" s="117"/>
      <c r="O229" s="266"/>
      <c r="P229" s="108"/>
      <c r="Q229" s="157"/>
      <c r="R229" s="96"/>
      <c r="S229" s="108"/>
    </row>
    <row r="230" spans="1:19" s="1" customFormat="1" x14ac:dyDescent="0.2">
      <c r="A230" s="109"/>
      <c r="B230" s="109"/>
      <c r="C230" s="109"/>
      <c r="D230" s="109"/>
      <c r="E230" s="109"/>
      <c r="F230" s="310"/>
      <c r="G230" s="109"/>
      <c r="H230" s="109"/>
      <c r="I230" s="117"/>
      <c r="J230" s="117"/>
      <c r="K230" s="117"/>
      <c r="L230" s="117"/>
      <c r="M230" s="117"/>
      <c r="N230" s="117"/>
      <c r="O230" s="266"/>
      <c r="P230" s="108"/>
      <c r="Q230" s="157"/>
      <c r="R230" s="96"/>
      <c r="S230" s="108"/>
    </row>
  </sheetData>
  <mergeCells count="9">
    <mergeCell ref="B8:D8"/>
    <mergeCell ref="F100:G100"/>
    <mergeCell ref="F101:G101"/>
    <mergeCell ref="L1:M1"/>
    <mergeCell ref="E2:K2"/>
    <mergeCell ref="E3:K3"/>
    <mergeCell ref="E4:K4"/>
    <mergeCell ref="E5:K5"/>
    <mergeCell ref="E1:K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55" zoomScaleNormal="100" workbookViewId="0">
      <selection activeCell="C95" sqref="C95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248" customWidth="1"/>
    <col min="16" max="16" width="16.5703125" style="13" customWidth="1"/>
    <col min="17" max="17" width="10.7109375" style="58" customWidth="1"/>
    <col min="18" max="18" width="8.42578125" style="66" customWidth="1"/>
    <col min="19" max="19" width="4.42578125" style="106" customWidth="1"/>
    <col min="20" max="20" width="9.140625" style="108"/>
    <col min="21" max="21" width="22.5703125" style="13" customWidth="1"/>
    <col min="22" max="22" width="10.7109375" style="13" customWidth="1"/>
    <col min="23" max="83" width="9.140625" style="13"/>
    <col min="84" max="16384" width="9.140625" style="1"/>
  </cols>
  <sheetData>
    <row r="1" spans="2:83" s="13" customFormat="1" ht="14.25" x14ac:dyDescent="0.35">
      <c r="D1" s="16" t="s">
        <v>25</v>
      </c>
      <c r="E1" s="375"/>
      <c r="F1" s="375"/>
      <c r="G1" s="375"/>
      <c r="H1" s="375"/>
      <c r="I1" s="375"/>
      <c r="J1" s="375"/>
      <c r="K1" s="375"/>
      <c r="L1" s="346"/>
      <c r="M1" s="346"/>
      <c r="N1" s="14"/>
      <c r="O1" s="248"/>
      <c r="Q1" s="58"/>
      <c r="R1" s="66"/>
      <c r="S1" s="106"/>
      <c r="T1" s="108"/>
    </row>
    <row r="2" spans="2:83" s="13" customFormat="1" x14ac:dyDescent="0.2">
      <c r="D2" s="16" t="s">
        <v>26</v>
      </c>
      <c r="E2" s="375"/>
      <c r="F2" s="375"/>
      <c r="G2" s="375"/>
      <c r="H2" s="375"/>
      <c r="I2" s="375"/>
      <c r="J2" s="375"/>
      <c r="K2" s="375"/>
      <c r="L2" s="14"/>
      <c r="M2" s="14"/>
      <c r="N2" s="14"/>
      <c r="O2" s="248"/>
      <c r="Q2" s="58"/>
      <c r="R2" s="66"/>
      <c r="S2" s="106"/>
      <c r="T2" s="108"/>
    </row>
    <row r="3" spans="2:83" s="13" customFormat="1" x14ac:dyDescent="0.2">
      <c r="D3" s="16" t="s">
        <v>27</v>
      </c>
      <c r="E3" s="375" t="s">
        <v>162</v>
      </c>
      <c r="F3" s="375"/>
      <c r="G3" s="375"/>
      <c r="H3" s="375"/>
      <c r="I3" s="375"/>
      <c r="J3" s="375"/>
      <c r="K3" s="375"/>
      <c r="L3" s="14"/>
      <c r="M3" s="14"/>
      <c r="N3" s="14"/>
      <c r="O3" s="248"/>
      <c r="Q3" s="58"/>
      <c r="R3" s="66"/>
      <c r="S3" s="106"/>
      <c r="T3" s="108"/>
    </row>
    <row r="4" spans="2:83" x14ac:dyDescent="0.2">
      <c r="D4" s="3" t="s">
        <v>28</v>
      </c>
      <c r="E4" s="376"/>
      <c r="F4" s="376"/>
      <c r="G4" s="376"/>
      <c r="H4" s="376"/>
      <c r="I4" s="376"/>
      <c r="J4" s="376"/>
      <c r="K4" s="376"/>
    </row>
    <row r="5" spans="2:83" x14ac:dyDescent="0.2">
      <c r="D5" s="3" t="s">
        <v>29</v>
      </c>
      <c r="E5" s="376"/>
      <c r="F5" s="376"/>
      <c r="G5" s="376"/>
      <c r="H5" s="376"/>
      <c r="I5" s="376"/>
      <c r="J5" s="376"/>
      <c r="K5" s="376"/>
    </row>
    <row r="6" spans="2:83" x14ac:dyDescent="0.2">
      <c r="D6" s="3"/>
      <c r="E6" s="2"/>
      <c r="F6" s="2"/>
      <c r="G6" s="2"/>
      <c r="H6" s="2"/>
    </row>
    <row r="7" spans="2:83" s="5" customFormat="1" x14ac:dyDescent="0.2"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249"/>
      <c r="P7" s="89" t="s">
        <v>19</v>
      </c>
      <c r="Q7" s="60" t="s">
        <v>99</v>
      </c>
      <c r="R7" s="68"/>
      <c r="S7" s="219"/>
      <c r="T7" s="149"/>
      <c r="U7" s="1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2:83" s="101" customFormat="1" ht="22.5" x14ac:dyDescent="0.2">
      <c r="B8" s="347" t="s">
        <v>148</v>
      </c>
      <c r="C8" s="347"/>
      <c r="D8" s="347"/>
      <c r="E8" s="118" t="s">
        <v>91</v>
      </c>
      <c r="F8" s="118" t="s">
        <v>92</v>
      </c>
      <c r="G8" s="118" t="s">
        <v>93</v>
      </c>
      <c r="H8" s="119" t="s">
        <v>94</v>
      </c>
      <c r="I8" s="102"/>
      <c r="J8" s="102"/>
      <c r="K8" s="102"/>
      <c r="L8" s="102"/>
      <c r="M8" s="102"/>
      <c r="N8" s="103"/>
      <c r="O8" s="250"/>
      <c r="P8" s="220"/>
      <c r="Q8" s="221"/>
      <c r="R8" s="105"/>
      <c r="S8" s="222"/>
      <c r="T8" s="15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2:83" x14ac:dyDescent="0.2">
      <c r="C9" s="36" t="s">
        <v>89</v>
      </c>
      <c r="D9" s="34"/>
      <c r="E9" s="40"/>
      <c r="F9" s="40"/>
      <c r="G9" s="40"/>
      <c r="H9" s="35"/>
      <c r="I9" s="19"/>
      <c r="J9" s="19"/>
      <c r="K9" s="19"/>
      <c r="L9" s="19"/>
      <c r="M9" s="19"/>
      <c r="N9" s="17"/>
      <c r="P9" s="89" t="s">
        <v>20</v>
      </c>
      <c r="Q9" s="60"/>
      <c r="R9" s="68"/>
    </row>
    <row r="10" spans="2:83" x14ac:dyDescent="0.2">
      <c r="D10" s="34" t="s">
        <v>0</v>
      </c>
      <c r="E10" s="40"/>
      <c r="F10" s="40"/>
      <c r="G10" s="40"/>
      <c r="H10" s="35"/>
      <c r="I10" s="83"/>
      <c r="J10" s="20">
        <f t="shared" ref="J10:M16" si="0">I10*$Q$9</f>
        <v>0</v>
      </c>
      <c r="K10" s="20">
        <f t="shared" ref="K10" si="1">J10*$Q$9</f>
        <v>0</v>
      </c>
      <c r="L10" s="20">
        <f t="shared" ref="L10" si="2">K10*$Q$9</f>
        <v>0</v>
      </c>
      <c r="M10" s="20">
        <f t="shared" ref="M10" si="3">L10*$Q$9</f>
        <v>0</v>
      </c>
      <c r="N10" s="4">
        <f t="shared" ref="N10:N25" si="4">SUM(I10:M10)</f>
        <v>0</v>
      </c>
      <c r="P10" s="89"/>
    </row>
    <row r="11" spans="2:83" x14ac:dyDescent="0.2">
      <c r="D11" s="34" t="s">
        <v>0</v>
      </c>
      <c r="E11" s="40"/>
      <c r="F11" s="40"/>
      <c r="G11" s="40"/>
      <c r="H11" s="35"/>
      <c r="I11" s="83"/>
      <c r="J11" s="20">
        <f t="shared" ref="J11:J13" si="5">I11*$Q$9</f>
        <v>0</v>
      </c>
      <c r="K11" s="20">
        <f t="shared" ref="K11:K13" si="6">J11*$Q$9</f>
        <v>0</v>
      </c>
      <c r="L11" s="20">
        <f t="shared" ref="L11:L13" si="7">K11*$Q$9</f>
        <v>0</v>
      </c>
      <c r="M11" s="20">
        <f t="shared" ref="M11:M13" si="8">L11*$Q$9</f>
        <v>0</v>
      </c>
      <c r="N11" s="4">
        <f t="shared" si="4"/>
        <v>0</v>
      </c>
      <c r="P11" s="16" t="s">
        <v>32</v>
      </c>
      <c r="Q11" s="60">
        <v>0.16209999999999999</v>
      </c>
    </row>
    <row r="12" spans="2:83" x14ac:dyDescent="0.2">
      <c r="D12" s="34" t="s">
        <v>0</v>
      </c>
      <c r="E12" s="40"/>
      <c r="F12" s="40"/>
      <c r="G12" s="40"/>
      <c r="H12" s="35"/>
      <c r="I12" s="83"/>
      <c r="J12" s="20">
        <f t="shared" si="5"/>
        <v>0</v>
      </c>
      <c r="K12" s="20">
        <f t="shared" si="6"/>
        <v>0</v>
      </c>
      <c r="L12" s="20">
        <f t="shared" si="7"/>
        <v>0</v>
      </c>
      <c r="M12" s="20">
        <f t="shared" si="8"/>
        <v>0</v>
      </c>
      <c r="N12" s="4">
        <f t="shared" si="4"/>
        <v>0</v>
      </c>
      <c r="P12" s="89"/>
    </row>
    <row r="13" spans="2:83" x14ac:dyDescent="0.2">
      <c r="D13" s="34" t="s">
        <v>0</v>
      </c>
      <c r="E13" s="40"/>
      <c r="F13" s="40"/>
      <c r="G13" s="40"/>
      <c r="H13" s="35"/>
      <c r="I13" s="83"/>
      <c r="J13" s="20">
        <f t="shared" si="5"/>
        <v>0</v>
      </c>
      <c r="K13" s="20">
        <f t="shared" si="6"/>
        <v>0</v>
      </c>
      <c r="L13" s="20">
        <f t="shared" si="7"/>
        <v>0</v>
      </c>
      <c r="M13" s="20">
        <f t="shared" si="8"/>
        <v>0</v>
      </c>
      <c r="N13" s="4">
        <f t="shared" si="4"/>
        <v>0</v>
      </c>
      <c r="P13" s="16" t="s">
        <v>50</v>
      </c>
      <c r="Q13" s="60">
        <v>0.38700000000000001</v>
      </c>
      <c r="R13" s="90" t="s">
        <v>47</v>
      </c>
    </row>
    <row r="14" spans="2:83" x14ac:dyDescent="0.2">
      <c r="D14" s="34" t="s">
        <v>0</v>
      </c>
      <c r="E14" s="40"/>
      <c r="F14" s="40"/>
      <c r="G14" s="40"/>
      <c r="H14" s="35"/>
      <c r="I14" s="83"/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4">
        <f t="shared" si="4"/>
        <v>0</v>
      </c>
      <c r="P14" s="16" t="s">
        <v>34</v>
      </c>
      <c r="Q14" s="60">
        <v>0.42857000000000001</v>
      </c>
      <c r="R14" s="70" t="s">
        <v>87</v>
      </c>
    </row>
    <row r="15" spans="2:83" x14ac:dyDescent="0.2">
      <c r="C15" s="32" t="s">
        <v>90</v>
      </c>
      <c r="D15" s="34"/>
      <c r="E15" s="40"/>
      <c r="F15" s="40"/>
      <c r="G15" s="40"/>
      <c r="H15" s="35"/>
      <c r="I15" s="83"/>
      <c r="J15" s="83"/>
      <c r="K15" s="83"/>
      <c r="L15" s="83"/>
      <c r="M15" s="83"/>
      <c r="N15" s="17"/>
      <c r="P15" s="16"/>
    </row>
    <row r="16" spans="2:83" x14ac:dyDescent="0.2">
      <c r="D16" s="34" t="s">
        <v>1</v>
      </c>
      <c r="E16" s="40"/>
      <c r="F16" s="40"/>
      <c r="G16" s="40"/>
      <c r="H16" s="35"/>
      <c r="I16" s="83"/>
      <c r="J16" s="20">
        <f t="shared" si="0"/>
        <v>0</v>
      </c>
      <c r="K16" s="20">
        <f t="shared" ref="K16" si="9">J16*$Q$9</f>
        <v>0</v>
      </c>
      <c r="L16" s="20">
        <f t="shared" ref="L16" si="10">K16*$Q$9</f>
        <v>0</v>
      </c>
      <c r="M16" s="20">
        <f t="shared" ref="M16" si="11">L16*$Q$9</f>
        <v>0</v>
      </c>
      <c r="N16" s="4">
        <f t="shared" si="4"/>
        <v>0</v>
      </c>
    </row>
    <row r="17" spans="2:83" x14ac:dyDescent="0.2">
      <c r="D17" s="34" t="s">
        <v>1</v>
      </c>
      <c r="E17" s="40"/>
      <c r="F17" s="40"/>
      <c r="G17" s="40"/>
      <c r="H17" s="35"/>
      <c r="I17" s="83"/>
      <c r="J17" s="20">
        <f t="shared" ref="J17:J24" si="12">I17*$Q$9</f>
        <v>0</v>
      </c>
      <c r="K17" s="20">
        <f t="shared" ref="K17:K24" si="13">J17*$Q$9</f>
        <v>0</v>
      </c>
      <c r="L17" s="20">
        <f t="shared" ref="L17:L24" si="14">K17*$Q$9</f>
        <v>0</v>
      </c>
      <c r="M17" s="20">
        <f t="shared" ref="M17:M24" si="15">L17*$Q$9</f>
        <v>0</v>
      </c>
      <c r="N17" s="4">
        <f t="shared" si="4"/>
        <v>0</v>
      </c>
      <c r="P17" s="16"/>
      <c r="S17" s="107" t="s">
        <v>100</v>
      </c>
      <c r="T17" s="112"/>
      <c r="U17" s="91"/>
      <c r="V17" s="91"/>
      <c r="W17" s="91"/>
    </row>
    <row r="18" spans="2:83" x14ac:dyDescent="0.2">
      <c r="D18" s="34" t="s">
        <v>1</v>
      </c>
      <c r="E18" s="40"/>
      <c r="F18" s="40"/>
      <c r="G18" s="40"/>
      <c r="H18" s="35"/>
      <c r="I18" s="83"/>
      <c r="J18" s="20">
        <f t="shared" si="12"/>
        <v>0</v>
      </c>
      <c r="K18" s="20">
        <f t="shared" si="13"/>
        <v>0</v>
      </c>
      <c r="L18" s="20">
        <f t="shared" si="14"/>
        <v>0</v>
      </c>
      <c r="M18" s="20">
        <f t="shared" si="15"/>
        <v>0</v>
      </c>
      <c r="N18" s="4">
        <f t="shared" si="4"/>
        <v>0</v>
      </c>
      <c r="P18" s="16"/>
      <c r="S18" s="107"/>
      <c r="T18" s="112"/>
      <c r="U18" s="91"/>
      <c r="V18" s="91"/>
      <c r="W18" s="91"/>
    </row>
    <row r="19" spans="2:83" x14ac:dyDescent="0.2">
      <c r="D19" s="34" t="s">
        <v>2</v>
      </c>
      <c r="E19" s="40"/>
      <c r="F19" s="40"/>
      <c r="G19" s="40"/>
      <c r="H19" s="35"/>
      <c r="I19" s="83"/>
      <c r="J19" s="20">
        <f t="shared" si="12"/>
        <v>0</v>
      </c>
      <c r="K19" s="20">
        <f t="shared" si="13"/>
        <v>0</v>
      </c>
      <c r="L19" s="20">
        <f t="shared" si="14"/>
        <v>0</v>
      </c>
      <c r="M19" s="20">
        <f t="shared" si="15"/>
        <v>0</v>
      </c>
      <c r="N19" s="4">
        <f t="shared" si="4"/>
        <v>0</v>
      </c>
      <c r="P19" s="89"/>
      <c r="S19" s="107"/>
      <c r="T19" s="112" t="s">
        <v>97</v>
      </c>
      <c r="U19" s="91" t="s">
        <v>98</v>
      </c>
      <c r="V19" s="223">
        <v>0.45800000000000002</v>
      </c>
      <c r="W19" s="91"/>
    </row>
    <row r="20" spans="2:83" x14ac:dyDescent="0.2">
      <c r="D20" s="34" t="s">
        <v>2</v>
      </c>
      <c r="E20" s="40"/>
      <c r="F20" s="40"/>
      <c r="G20" s="40"/>
      <c r="H20" s="35"/>
      <c r="I20" s="83"/>
      <c r="J20" s="20">
        <f t="shared" si="12"/>
        <v>0</v>
      </c>
      <c r="K20" s="20">
        <f t="shared" si="13"/>
        <v>0</v>
      </c>
      <c r="L20" s="20">
        <f t="shared" si="14"/>
        <v>0</v>
      </c>
      <c r="M20" s="20">
        <f t="shared" si="15"/>
        <v>0</v>
      </c>
      <c r="N20" s="4">
        <f t="shared" si="4"/>
        <v>0</v>
      </c>
      <c r="P20" s="89"/>
      <c r="S20" s="107"/>
      <c r="T20" s="112" t="s">
        <v>99</v>
      </c>
      <c r="U20" s="91" t="s">
        <v>101</v>
      </c>
      <c r="V20" s="223">
        <v>0.38700000000000001</v>
      </c>
      <c r="W20" s="91"/>
    </row>
    <row r="21" spans="2:83" x14ac:dyDescent="0.2">
      <c r="D21" s="34" t="s">
        <v>3</v>
      </c>
      <c r="E21" s="40"/>
      <c r="F21" s="40"/>
      <c r="G21" s="40"/>
      <c r="H21" s="35"/>
      <c r="I21" s="83"/>
      <c r="J21" s="20">
        <f t="shared" si="12"/>
        <v>0</v>
      </c>
      <c r="K21" s="20">
        <f t="shared" si="13"/>
        <v>0</v>
      </c>
      <c r="L21" s="20">
        <f t="shared" si="14"/>
        <v>0</v>
      </c>
      <c r="M21" s="20">
        <f t="shared" si="15"/>
        <v>0</v>
      </c>
      <c r="N21" s="4">
        <f t="shared" si="4"/>
        <v>0</v>
      </c>
      <c r="R21" s="1"/>
      <c r="S21" s="107"/>
      <c r="T21" s="112" t="s">
        <v>102</v>
      </c>
      <c r="U21" s="91" t="s">
        <v>103</v>
      </c>
      <c r="V21" s="223">
        <v>0.54800000000000004</v>
      </c>
      <c r="W21" s="91"/>
    </row>
    <row r="22" spans="2:83" x14ac:dyDescent="0.2">
      <c r="D22" s="34" t="s">
        <v>3</v>
      </c>
      <c r="E22" s="40"/>
      <c r="F22" s="40"/>
      <c r="G22" s="40"/>
      <c r="H22" s="35"/>
      <c r="I22" s="83"/>
      <c r="J22" s="20">
        <f t="shared" si="12"/>
        <v>0</v>
      </c>
      <c r="K22" s="20">
        <f t="shared" si="13"/>
        <v>0</v>
      </c>
      <c r="L22" s="20">
        <f t="shared" si="14"/>
        <v>0</v>
      </c>
      <c r="M22" s="20">
        <f t="shared" si="15"/>
        <v>0</v>
      </c>
      <c r="N22" s="4">
        <f t="shared" si="4"/>
        <v>0</v>
      </c>
      <c r="S22" s="107"/>
      <c r="T22" s="112"/>
      <c r="U22" s="91" t="s">
        <v>106</v>
      </c>
      <c r="V22" s="223">
        <v>0.253</v>
      </c>
      <c r="W22" s="91"/>
    </row>
    <row r="23" spans="2:83" x14ac:dyDescent="0.2">
      <c r="D23" s="34" t="s">
        <v>4</v>
      </c>
      <c r="E23" s="40"/>
      <c r="F23" s="40"/>
      <c r="G23" s="40"/>
      <c r="H23" s="35"/>
      <c r="I23" s="83"/>
      <c r="J23" s="20">
        <f t="shared" si="12"/>
        <v>0</v>
      </c>
      <c r="K23" s="20">
        <f t="shared" si="13"/>
        <v>0</v>
      </c>
      <c r="L23" s="20">
        <f t="shared" si="14"/>
        <v>0</v>
      </c>
      <c r="M23" s="20">
        <f t="shared" si="15"/>
        <v>0</v>
      </c>
      <c r="N23" s="4">
        <f t="shared" si="4"/>
        <v>0</v>
      </c>
      <c r="S23" s="107"/>
      <c r="T23" s="112"/>
      <c r="U23" s="91" t="s">
        <v>107</v>
      </c>
      <c r="V23" s="223">
        <v>0.26</v>
      </c>
      <c r="W23" s="91"/>
    </row>
    <row r="24" spans="2:83" x14ac:dyDescent="0.2">
      <c r="D24" s="34" t="s">
        <v>15</v>
      </c>
      <c r="E24" s="40"/>
      <c r="F24" s="40"/>
      <c r="G24" s="40"/>
      <c r="H24" s="35"/>
      <c r="I24" s="19"/>
      <c r="J24" s="20">
        <f t="shared" si="12"/>
        <v>0</v>
      </c>
      <c r="K24" s="20">
        <f t="shared" si="13"/>
        <v>0</v>
      </c>
      <c r="L24" s="20">
        <f t="shared" si="14"/>
        <v>0</v>
      </c>
      <c r="M24" s="20">
        <f t="shared" si="15"/>
        <v>0</v>
      </c>
      <c r="N24" s="4">
        <f t="shared" si="4"/>
        <v>0</v>
      </c>
      <c r="S24" s="107"/>
      <c r="T24" s="112"/>
      <c r="U24" s="91" t="s">
        <v>108</v>
      </c>
      <c r="V24" s="223">
        <v>0.26</v>
      </c>
      <c r="W24" s="91"/>
    </row>
    <row r="25" spans="2:83" s="139" customFormat="1" x14ac:dyDescent="0.2">
      <c r="C25" s="99" t="s">
        <v>31</v>
      </c>
      <c r="E25" s="196"/>
      <c r="F25" s="196"/>
      <c r="G25" s="196"/>
      <c r="H25" s="198"/>
      <c r="I25" s="200">
        <f>SUM(I10:I24)</f>
        <v>0</v>
      </c>
      <c r="J25" s="200">
        <f t="shared" ref="J25:M25" si="16">SUM(J10:J24)</f>
        <v>0</v>
      </c>
      <c r="K25" s="200">
        <f t="shared" si="16"/>
        <v>0</v>
      </c>
      <c r="L25" s="200">
        <f t="shared" si="16"/>
        <v>0</v>
      </c>
      <c r="M25" s="200">
        <f t="shared" si="16"/>
        <v>0</v>
      </c>
      <c r="N25" s="199">
        <f t="shared" si="4"/>
        <v>0</v>
      </c>
      <c r="O25" s="251"/>
      <c r="S25" s="224"/>
      <c r="T25" s="204" t="s">
        <v>47</v>
      </c>
      <c r="U25" s="201" t="s">
        <v>104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</row>
    <row r="26" spans="2:83" x14ac:dyDescent="0.2">
      <c r="B26" s="15" t="s">
        <v>6</v>
      </c>
      <c r="C26" s="15"/>
      <c r="D26" s="34"/>
      <c r="E26" s="40"/>
      <c r="F26" s="40"/>
      <c r="G26" s="40"/>
      <c r="H26" s="35"/>
      <c r="I26" s="19"/>
      <c r="J26" s="19"/>
      <c r="K26" s="19"/>
      <c r="L26" s="19"/>
      <c r="M26" s="19"/>
      <c r="N26" s="17"/>
      <c r="P26" s="3" t="s">
        <v>163</v>
      </c>
      <c r="Q26" s="1"/>
      <c r="S26" s="107"/>
      <c r="T26" s="112" t="s">
        <v>87</v>
      </c>
      <c r="U26" s="91" t="s">
        <v>105</v>
      </c>
      <c r="V26" s="91"/>
      <c r="W26" s="91"/>
    </row>
    <row r="27" spans="2:83" x14ac:dyDescent="0.2">
      <c r="C27" s="36" t="s">
        <v>89</v>
      </c>
      <c r="D27" s="34"/>
      <c r="E27" s="40"/>
      <c r="F27" s="40"/>
      <c r="G27" s="40"/>
      <c r="H27" s="35"/>
      <c r="I27" s="19"/>
      <c r="J27" s="19"/>
      <c r="K27" s="19"/>
      <c r="L27" s="19"/>
      <c r="M27" s="19"/>
      <c r="N27" s="17"/>
      <c r="P27" s="1" t="s">
        <v>0</v>
      </c>
      <c r="Q27" s="265">
        <f>IF($Q7="RI",0.3446,0.3678)</f>
        <v>0.36780000000000002</v>
      </c>
      <c r="S27" s="107"/>
      <c r="T27" s="112"/>
      <c r="U27" s="91"/>
      <c r="V27" s="223"/>
      <c r="W27" s="91"/>
    </row>
    <row r="28" spans="2:83" ht="12" customHeight="1" x14ac:dyDescent="0.2">
      <c r="D28" s="34" t="s">
        <v>0</v>
      </c>
      <c r="E28" s="40"/>
      <c r="F28" s="40"/>
      <c r="G28" s="40"/>
      <c r="H28" s="35"/>
      <c r="I28" s="56">
        <f>ROUND(I10*$Q$27, 0)</f>
        <v>0</v>
      </c>
      <c r="J28" s="20">
        <f t="shared" ref="J28:M28" si="17">ROUND(J10*$Q$27, 0)</f>
        <v>0</v>
      </c>
      <c r="K28" s="20">
        <f t="shared" si="17"/>
        <v>0</v>
      </c>
      <c r="L28" s="20">
        <f t="shared" si="17"/>
        <v>0</v>
      </c>
      <c r="M28" s="20">
        <f t="shared" si="17"/>
        <v>0</v>
      </c>
      <c r="N28" s="4">
        <f t="shared" ref="N28:N44" si="18">SUM(I28:M28)</f>
        <v>0</v>
      </c>
      <c r="P28" s="1" t="s">
        <v>14</v>
      </c>
      <c r="Q28" s="265">
        <f>IF($Q7="RI",0.2193,0.2758)</f>
        <v>0.27579999999999999</v>
      </c>
      <c r="S28" s="107"/>
      <c r="T28" s="108" t="s">
        <v>5</v>
      </c>
      <c r="U28" s="13" t="s">
        <v>119</v>
      </c>
      <c r="V28" s="223">
        <v>1.03</v>
      </c>
      <c r="W28" s="91"/>
    </row>
    <row r="29" spans="2:83" ht="12" customHeight="1" x14ac:dyDescent="0.2">
      <c r="D29" s="34" t="s">
        <v>59</v>
      </c>
      <c r="E29" s="40"/>
      <c r="F29" s="40"/>
      <c r="G29" s="40"/>
      <c r="H29" s="35"/>
      <c r="I29" s="56">
        <f t="shared" ref="I29:M29" si="19">ROUND(I11*$Q$27, 0)</f>
        <v>0</v>
      </c>
      <c r="J29" s="20">
        <f t="shared" si="19"/>
        <v>0</v>
      </c>
      <c r="K29" s="20">
        <f t="shared" si="19"/>
        <v>0</v>
      </c>
      <c r="L29" s="20">
        <f t="shared" si="19"/>
        <v>0</v>
      </c>
      <c r="M29" s="20">
        <f t="shared" si="19"/>
        <v>0</v>
      </c>
      <c r="N29" s="4">
        <f t="shared" si="18"/>
        <v>0</v>
      </c>
      <c r="P29" s="1" t="s">
        <v>2</v>
      </c>
      <c r="Q29" s="265">
        <f>IF($Q7="RI",0.4174,0.4602)</f>
        <v>0.4602</v>
      </c>
      <c r="R29" s="189"/>
      <c r="S29" s="107"/>
      <c r="U29" s="13" t="s">
        <v>120</v>
      </c>
      <c r="V29" s="223">
        <v>1</v>
      </c>
      <c r="W29" s="91"/>
    </row>
    <row r="30" spans="2:83" ht="12" customHeight="1" x14ac:dyDescent="0.2">
      <c r="D30" s="34" t="s">
        <v>59</v>
      </c>
      <c r="E30" s="40"/>
      <c r="F30" s="40"/>
      <c r="G30" s="40"/>
      <c r="H30" s="35"/>
      <c r="I30" s="56">
        <f t="shared" ref="I30:M30" si="20">ROUND(I12*$Q$27, 0)</f>
        <v>0</v>
      </c>
      <c r="J30" s="20">
        <f t="shared" si="20"/>
        <v>0</v>
      </c>
      <c r="K30" s="20">
        <f t="shared" si="20"/>
        <v>0</v>
      </c>
      <c r="L30" s="20">
        <f t="shared" si="20"/>
        <v>0</v>
      </c>
      <c r="M30" s="20">
        <f t="shared" si="20"/>
        <v>0</v>
      </c>
      <c r="N30" s="4">
        <f t="shared" si="18"/>
        <v>0</v>
      </c>
      <c r="P30" s="1" t="s">
        <v>16</v>
      </c>
      <c r="Q30" s="265">
        <f>IF($Q7="RI",0.087,0.0839)</f>
        <v>8.3900000000000002E-2</v>
      </c>
      <c r="R30" s="189"/>
      <c r="S30" s="107"/>
      <c r="T30" s="112"/>
      <c r="U30" s="91"/>
      <c r="V30" s="223"/>
      <c r="W30" s="91"/>
    </row>
    <row r="31" spans="2:83" ht="12" customHeight="1" x14ac:dyDescent="0.2">
      <c r="D31" s="34" t="s">
        <v>59</v>
      </c>
      <c r="E31" s="40"/>
      <c r="F31" s="40"/>
      <c r="G31" s="40"/>
      <c r="H31" s="35"/>
      <c r="I31" s="56">
        <f t="shared" ref="I31:M31" si="21">ROUND(I13*$Q$27, 0)</f>
        <v>0</v>
      </c>
      <c r="J31" s="20">
        <f t="shared" si="21"/>
        <v>0</v>
      </c>
      <c r="K31" s="20">
        <f t="shared" si="21"/>
        <v>0</v>
      </c>
      <c r="L31" s="20">
        <f t="shared" si="21"/>
        <v>0</v>
      </c>
      <c r="M31" s="20">
        <f t="shared" si="21"/>
        <v>0</v>
      </c>
      <c r="N31" s="4">
        <f t="shared" si="18"/>
        <v>0</v>
      </c>
      <c r="P31" s="1" t="s">
        <v>4</v>
      </c>
      <c r="Q31" s="265">
        <f>IF($Q7="RI",0.0151,0.0277)</f>
        <v>2.7699999999999999E-2</v>
      </c>
      <c r="R31" s="189"/>
      <c r="S31" s="107"/>
      <c r="T31" s="112" t="s">
        <v>116</v>
      </c>
      <c r="U31" s="91" t="s">
        <v>117</v>
      </c>
      <c r="V31" s="223">
        <v>0.16209999999999999</v>
      </c>
      <c r="W31" s="91"/>
    </row>
    <row r="32" spans="2:83" ht="12" customHeight="1" x14ac:dyDescent="0.2">
      <c r="D32" s="34" t="s">
        <v>59</v>
      </c>
      <c r="E32" s="40"/>
      <c r="F32" s="40"/>
      <c r="G32" s="40"/>
      <c r="H32" s="35"/>
      <c r="I32" s="56">
        <f t="shared" ref="I32:M32" si="22">ROUND(I14*$Q$27, 0)</f>
        <v>0</v>
      </c>
      <c r="J32" s="20">
        <f t="shared" si="22"/>
        <v>0</v>
      </c>
      <c r="K32" s="20">
        <f t="shared" si="22"/>
        <v>0</v>
      </c>
      <c r="L32" s="20">
        <f t="shared" si="22"/>
        <v>0</v>
      </c>
      <c r="M32" s="20">
        <f t="shared" si="22"/>
        <v>0</v>
      </c>
      <c r="N32" s="4">
        <f t="shared" si="18"/>
        <v>0</v>
      </c>
      <c r="P32" s="1" t="s">
        <v>15</v>
      </c>
      <c r="Q32" s="265">
        <f>IF($Q7="RI",0.1076,0.1309)</f>
        <v>0.13089999999999999</v>
      </c>
      <c r="R32" s="189"/>
      <c r="S32" s="107"/>
      <c r="T32" s="112"/>
      <c r="U32" s="91" t="s">
        <v>118</v>
      </c>
      <c r="V32" s="223">
        <v>0</v>
      </c>
      <c r="W32" s="91"/>
    </row>
    <row r="33" spans="2:83" x14ac:dyDescent="0.2">
      <c r="C33" s="32" t="s">
        <v>90</v>
      </c>
      <c r="D33" s="34"/>
      <c r="E33" s="40"/>
      <c r="F33" s="40"/>
      <c r="G33" s="40"/>
      <c r="H33" s="35"/>
      <c r="I33" s="83"/>
      <c r="J33" s="83"/>
      <c r="K33" s="83"/>
      <c r="L33" s="83"/>
      <c r="M33" s="83"/>
      <c r="N33" s="17"/>
      <c r="Q33" s="188"/>
      <c r="R33" s="189"/>
      <c r="S33" s="107"/>
      <c r="T33" s="112"/>
      <c r="U33" s="91"/>
      <c r="V33" s="91"/>
      <c r="W33" s="91"/>
    </row>
    <row r="34" spans="2:83" x14ac:dyDescent="0.2">
      <c r="D34" s="34" t="s">
        <v>1</v>
      </c>
      <c r="E34" s="40"/>
      <c r="F34" s="40"/>
      <c r="G34" s="40"/>
      <c r="H34" s="35"/>
      <c r="I34" s="56">
        <f>ROUND(I16*$Q$28, 0)</f>
        <v>0</v>
      </c>
      <c r="J34" s="20">
        <f t="shared" ref="J34:M34" si="23">ROUND(J16*$Q$28, 0)</f>
        <v>0</v>
      </c>
      <c r="K34" s="20">
        <f t="shared" si="23"/>
        <v>0</v>
      </c>
      <c r="L34" s="20">
        <f t="shared" si="23"/>
        <v>0</v>
      </c>
      <c r="M34" s="20">
        <f t="shared" si="23"/>
        <v>0</v>
      </c>
      <c r="N34" s="4">
        <f t="shared" si="18"/>
        <v>0</v>
      </c>
      <c r="Q34" s="188"/>
      <c r="R34" s="189"/>
      <c r="S34" s="107"/>
      <c r="T34" s="112"/>
      <c r="U34" s="91"/>
      <c r="V34" s="91"/>
      <c r="W34" s="91"/>
    </row>
    <row r="35" spans="2:83" x14ac:dyDescent="0.2">
      <c r="D35" s="34" t="s">
        <v>1</v>
      </c>
      <c r="E35" s="40"/>
      <c r="F35" s="40"/>
      <c r="G35" s="40"/>
      <c r="H35" s="35"/>
      <c r="I35" s="56">
        <f t="shared" ref="I35:M35" si="24">ROUND(I17*$Q$28, 0)</f>
        <v>0</v>
      </c>
      <c r="J35" s="20">
        <f t="shared" si="24"/>
        <v>0</v>
      </c>
      <c r="K35" s="20">
        <f t="shared" si="24"/>
        <v>0</v>
      </c>
      <c r="L35" s="20">
        <f t="shared" si="24"/>
        <v>0</v>
      </c>
      <c r="M35" s="20">
        <f t="shared" si="24"/>
        <v>0</v>
      </c>
      <c r="N35" s="4">
        <f t="shared" si="18"/>
        <v>0</v>
      </c>
      <c r="Q35" s="188"/>
      <c r="R35" s="189"/>
      <c r="S35" s="107"/>
      <c r="T35" s="112"/>
      <c r="U35" s="91"/>
      <c r="V35" s="91"/>
      <c r="W35" s="91"/>
    </row>
    <row r="36" spans="2:83" x14ac:dyDescent="0.2">
      <c r="D36" s="34" t="s">
        <v>1</v>
      </c>
      <c r="E36" s="40"/>
      <c r="F36" s="40"/>
      <c r="G36" s="40"/>
      <c r="H36" s="35"/>
      <c r="I36" s="56">
        <f t="shared" ref="I36:M36" si="25">ROUND(I18*$Q$28, 0)</f>
        <v>0</v>
      </c>
      <c r="J36" s="20">
        <f t="shared" si="25"/>
        <v>0</v>
      </c>
      <c r="K36" s="20">
        <f t="shared" si="25"/>
        <v>0</v>
      </c>
      <c r="L36" s="20">
        <f t="shared" si="25"/>
        <v>0</v>
      </c>
      <c r="M36" s="20">
        <f t="shared" si="25"/>
        <v>0</v>
      </c>
      <c r="N36" s="4">
        <f t="shared" si="18"/>
        <v>0</v>
      </c>
      <c r="Q36" s="188"/>
      <c r="R36" s="189"/>
      <c r="S36" s="107"/>
      <c r="T36" s="112"/>
      <c r="U36" s="91"/>
      <c r="V36" s="91"/>
      <c r="W36" s="91"/>
    </row>
    <row r="37" spans="2:83" x14ac:dyDescent="0.2">
      <c r="D37" s="34" t="s">
        <v>2</v>
      </c>
      <c r="E37" s="40"/>
      <c r="F37" s="40"/>
      <c r="G37" s="40"/>
      <c r="H37" s="35"/>
      <c r="I37" s="56">
        <f>ROUND(I19*$Q$29, 0)</f>
        <v>0</v>
      </c>
      <c r="J37" s="20">
        <f t="shared" ref="J37:M38" si="26">ROUND(J19*$Q$29, 0)</f>
        <v>0</v>
      </c>
      <c r="K37" s="20">
        <f t="shared" si="26"/>
        <v>0</v>
      </c>
      <c r="L37" s="20">
        <f t="shared" si="26"/>
        <v>0</v>
      </c>
      <c r="M37" s="20">
        <f t="shared" si="26"/>
        <v>0</v>
      </c>
      <c r="N37" s="4">
        <f t="shared" si="18"/>
        <v>0</v>
      </c>
      <c r="S37" s="107"/>
      <c r="T37" s="112"/>
      <c r="U37" s="91"/>
      <c r="V37" s="91"/>
      <c r="W37" s="91"/>
    </row>
    <row r="38" spans="2:83" x14ac:dyDescent="0.2">
      <c r="D38" s="34" t="s">
        <v>2</v>
      </c>
      <c r="E38" s="40"/>
      <c r="F38" s="40"/>
      <c r="G38" s="40"/>
      <c r="H38" s="35"/>
      <c r="I38" s="56">
        <f>ROUND(I20*$Q$29, 0)</f>
        <v>0</v>
      </c>
      <c r="J38" s="20">
        <f t="shared" si="26"/>
        <v>0</v>
      </c>
      <c r="K38" s="20">
        <f t="shared" si="26"/>
        <v>0</v>
      </c>
      <c r="L38" s="20">
        <f t="shared" si="26"/>
        <v>0</v>
      </c>
      <c r="M38" s="20">
        <f t="shared" si="26"/>
        <v>0</v>
      </c>
      <c r="N38" s="4">
        <f t="shared" si="18"/>
        <v>0</v>
      </c>
      <c r="S38" s="107"/>
      <c r="T38" s="112"/>
      <c r="U38" s="91"/>
      <c r="V38" s="91"/>
      <c r="W38" s="91"/>
    </row>
    <row r="39" spans="2:83" x14ac:dyDescent="0.2">
      <c r="D39" s="34" t="s">
        <v>3</v>
      </c>
      <c r="E39" s="40"/>
      <c r="F39" s="40"/>
      <c r="G39" s="40"/>
      <c r="H39" s="35"/>
      <c r="I39" s="56">
        <f>ROUND(I21*$Q$30, 0)</f>
        <v>0</v>
      </c>
      <c r="J39" s="20">
        <f t="shared" ref="J39:M40" si="27">ROUND(J21*$Q$30, 0)</f>
        <v>0</v>
      </c>
      <c r="K39" s="20">
        <f t="shared" si="27"/>
        <v>0</v>
      </c>
      <c r="L39" s="20">
        <f t="shared" si="27"/>
        <v>0</v>
      </c>
      <c r="M39" s="20">
        <f t="shared" si="27"/>
        <v>0</v>
      </c>
      <c r="N39" s="4">
        <f t="shared" si="18"/>
        <v>0</v>
      </c>
      <c r="R39" s="68"/>
      <c r="S39" s="107"/>
      <c r="T39" s="112"/>
      <c r="U39" s="91"/>
      <c r="V39" s="91"/>
      <c r="W39" s="91"/>
    </row>
    <row r="40" spans="2:83" x14ac:dyDescent="0.2">
      <c r="D40" s="34" t="s">
        <v>3</v>
      </c>
      <c r="E40" s="40"/>
      <c r="F40" s="40"/>
      <c r="G40" s="40"/>
      <c r="H40" s="35"/>
      <c r="I40" s="56">
        <f>ROUND(I22*$Q$30, 0)</f>
        <v>0</v>
      </c>
      <c r="J40" s="20">
        <f t="shared" si="27"/>
        <v>0</v>
      </c>
      <c r="K40" s="20">
        <f t="shared" si="27"/>
        <v>0</v>
      </c>
      <c r="L40" s="20">
        <f t="shared" si="27"/>
        <v>0</v>
      </c>
      <c r="M40" s="20">
        <f t="shared" si="27"/>
        <v>0</v>
      </c>
      <c r="N40" s="4">
        <f t="shared" si="18"/>
        <v>0</v>
      </c>
      <c r="R40" s="68"/>
      <c r="S40" s="107"/>
      <c r="T40" s="112"/>
      <c r="U40" s="91"/>
      <c r="V40" s="91"/>
      <c r="W40" s="91"/>
    </row>
    <row r="41" spans="2:83" x14ac:dyDescent="0.2">
      <c r="D41" s="34" t="s">
        <v>4</v>
      </c>
      <c r="E41" s="40"/>
      <c r="F41" s="40"/>
      <c r="G41" s="40"/>
      <c r="H41" s="35"/>
      <c r="I41" s="56">
        <f>ROUND(I23*$Q$31, 0)</f>
        <v>0</v>
      </c>
      <c r="J41" s="20">
        <f t="shared" ref="J41:M41" si="28">ROUND(J23*$Q$31, 0)</f>
        <v>0</v>
      </c>
      <c r="K41" s="20">
        <f t="shared" si="28"/>
        <v>0</v>
      </c>
      <c r="L41" s="20">
        <f t="shared" si="28"/>
        <v>0</v>
      </c>
      <c r="M41" s="20">
        <f t="shared" si="28"/>
        <v>0</v>
      </c>
      <c r="N41" s="4">
        <f t="shared" si="18"/>
        <v>0</v>
      </c>
      <c r="S41" s="107"/>
      <c r="T41" s="112"/>
      <c r="U41" s="91"/>
      <c r="V41" s="91"/>
      <c r="W41" s="91"/>
    </row>
    <row r="42" spans="2:83" x14ac:dyDescent="0.2">
      <c r="D42" s="34" t="s">
        <v>15</v>
      </c>
      <c r="E42" s="40"/>
      <c r="F42" s="40"/>
      <c r="G42" s="40"/>
      <c r="H42" s="35"/>
      <c r="I42" s="56">
        <f>ROUND(I24*$Q$32, 0)</f>
        <v>0</v>
      </c>
      <c r="J42" s="20">
        <f t="shared" ref="J42:M42" si="29">ROUND(J24*$Q$32, 0)</f>
        <v>0</v>
      </c>
      <c r="K42" s="20">
        <f t="shared" si="29"/>
        <v>0</v>
      </c>
      <c r="L42" s="20">
        <f t="shared" si="29"/>
        <v>0</v>
      </c>
      <c r="M42" s="20">
        <f t="shared" si="29"/>
        <v>0</v>
      </c>
      <c r="N42" s="20">
        <f>ROUND(N24*$I114, 0)</f>
        <v>0</v>
      </c>
      <c r="S42" s="107"/>
      <c r="T42" s="112"/>
      <c r="U42" s="91"/>
      <c r="V42" s="91"/>
      <c r="W42" s="91"/>
    </row>
    <row r="43" spans="2:83" s="139" customFormat="1" x14ac:dyDescent="0.2">
      <c r="C43" s="99" t="s">
        <v>30</v>
      </c>
      <c r="E43" s="196"/>
      <c r="F43" s="196"/>
      <c r="G43" s="196"/>
      <c r="H43" s="198"/>
      <c r="I43" s="200">
        <f>SUM(I28:I42)</f>
        <v>0</v>
      </c>
      <c r="J43" s="200">
        <f t="shared" ref="J43:M43" si="30">SUM(J28:J42)</f>
        <v>0</v>
      </c>
      <c r="K43" s="200">
        <f t="shared" si="30"/>
        <v>0</v>
      </c>
      <c r="L43" s="200">
        <f t="shared" si="30"/>
        <v>0</v>
      </c>
      <c r="M43" s="200">
        <f t="shared" si="30"/>
        <v>0</v>
      </c>
      <c r="N43" s="199">
        <f t="shared" si="18"/>
        <v>0</v>
      </c>
      <c r="O43" s="251"/>
      <c r="P43" s="201"/>
      <c r="Q43" s="202"/>
      <c r="R43" s="203"/>
      <c r="S43" s="224"/>
      <c r="T43" s="204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2:83" s="10" customFormat="1" ht="12.75" x14ac:dyDescent="0.2">
      <c r="B44" s="10" t="s">
        <v>88</v>
      </c>
      <c r="E44" s="205"/>
      <c r="F44" s="205"/>
      <c r="G44" s="205"/>
      <c r="H44" s="50"/>
      <c r="I44" s="57">
        <f>I25+I43</f>
        <v>0</v>
      </c>
      <c r="J44" s="57">
        <f>J25+J43</f>
        <v>0</v>
      </c>
      <c r="K44" s="57">
        <f>K25+K43</f>
        <v>0</v>
      </c>
      <c r="L44" s="57">
        <f>L25+L43</f>
        <v>0</v>
      </c>
      <c r="M44" s="57">
        <f>M25+M43</f>
        <v>0</v>
      </c>
      <c r="N44" s="206">
        <f t="shared" si="18"/>
        <v>0</v>
      </c>
      <c r="O44" s="252"/>
      <c r="P44" s="86"/>
      <c r="Q44" s="225"/>
      <c r="R44" s="226"/>
      <c r="S44" s="227"/>
      <c r="T44" s="15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</row>
    <row r="45" spans="2:83" x14ac:dyDescent="0.2">
      <c r="D45" s="186"/>
      <c r="E45" s="43"/>
      <c r="F45" s="43"/>
      <c r="G45" s="43"/>
      <c r="H45" s="187"/>
      <c r="I45" s="19"/>
      <c r="J45" s="19"/>
      <c r="K45" s="19"/>
      <c r="L45" s="19"/>
      <c r="M45" s="19"/>
      <c r="N45" s="17"/>
      <c r="P45" s="17"/>
      <c r="Q45" s="62"/>
      <c r="R45" s="73"/>
      <c r="S45" s="107"/>
      <c r="T45" s="112"/>
      <c r="U45" s="91"/>
      <c r="V45" s="91"/>
      <c r="W45" s="91"/>
    </row>
    <row r="46" spans="2:83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P46" s="54"/>
      <c r="S46" s="107"/>
      <c r="T46" s="112"/>
      <c r="U46" s="91"/>
      <c r="V46" s="91"/>
      <c r="W46" s="91"/>
    </row>
    <row r="47" spans="2:83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P47" s="16"/>
      <c r="Q47" s="228"/>
      <c r="R47" s="229"/>
    </row>
    <row r="48" spans="2:83" x14ac:dyDescent="0.2">
      <c r="D48" s="34" t="s">
        <v>137</v>
      </c>
      <c r="E48" s="40"/>
      <c r="F48" s="300">
        <v>5100</v>
      </c>
      <c r="G48" s="40"/>
      <c r="H48" s="35"/>
      <c r="I48" s="19"/>
      <c r="J48" s="19"/>
      <c r="K48" s="19"/>
      <c r="L48" s="19"/>
      <c r="M48" s="19"/>
      <c r="N48" s="4">
        <f t="shared" ref="N48:N73" si="31">SUM(I48:M48)</f>
        <v>0</v>
      </c>
      <c r="S48" s="107"/>
      <c r="T48" s="112"/>
      <c r="U48" s="91"/>
      <c r="V48" s="91"/>
      <c r="W48" s="91"/>
    </row>
    <row r="49" spans="3:83" x14ac:dyDescent="0.2">
      <c r="D49" s="34" t="s">
        <v>138</v>
      </c>
      <c r="E49" s="40"/>
      <c r="F49" s="300">
        <v>5200</v>
      </c>
      <c r="G49" s="40"/>
      <c r="H49" s="35"/>
      <c r="I49" s="19"/>
      <c r="J49" s="19"/>
      <c r="K49" s="19"/>
      <c r="L49" s="19"/>
      <c r="M49" s="19"/>
      <c r="N49" s="4">
        <f t="shared" si="31"/>
        <v>0</v>
      </c>
      <c r="S49" s="107"/>
      <c r="T49" s="112"/>
      <c r="U49" s="91"/>
      <c r="V49" s="91"/>
      <c r="W49" s="91"/>
    </row>
    <row r="50" spans="3:83" x14ac:dyDescent="0.2">
      <c r="D50" s="34" t="s">
        <v>61</v>
      </c>
      <c r="E50" s="40"/>
      <c r="F50" s="300">
        <v>5300</v>
      </c>
      <c r="G50" s="40"/>
      <c r="H50" s="35"/>
      <c r="I50" s="19"/>
      <c r="J50" s="19"/>
      <c r="K50" s="19"/>
      <c r="L50" s="19"/>
      <c r="M50" s="19"/>
      <c r="N50" s="4">
        <f t="shared" si="31"/>
        <v>0</v>
      </c>
      <c r="P50" s="16"/>
      <c r="Q50" s="228"/>
      <c r="R50" s="229"/>
      <c r="S50" s="107"/>
      <c r="T50" s="112"/>
      <c r="U50" s="91"/>
      <c r="V50" s="91"/>
      <c r="W50" s="91"/>
    </row>
    <row r="51" spans="3:83" s="139" customFormat="1" x14ac:dyDescent="0.2">
      <c r="C51" s="99" t="s">
        <v>151</v>
      </c>
      <c r="E51" s="196"/>
      <c r="F51" s="301"/>
      <c r="G51" s="196"/>
      <c r="H51" s="198"/>
      <c r="I51" s="277">
        <f>SUM(I48:I50)</f>
        <v>0</v>
      </c>
      <c r="J51" s="277">
        <f t="shared" ref="J51:M51" si="32">SUM(J48:J50)</f>
        <v>0</v>
      </c>
      <c r="K51" s="277">
        <f t="shared" si="32"/>
        <v>0</v>
      </c>
      <c r="L51" s="277">
        <f t="shared" si="32"/>
        <v>0</v>
      </c>
      <c r="M51" s="277">
        <f t="shared" si="32"/>
        <v>0</v>
      </c>
      <c r="N51" s="199">
        <f>SUM(N48:N50)</f>
        <v>0</v>
      </c>
      <c r="O51" s="251"/>
      <c r="P51" s="201"/>
      <c r="Q51" s="202"/>
      <c r="R51" s="203"/>
      <c r="S51" s="224"/>
      <c r="T51" s="204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3:83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P52" s="16"/>
      <c r="Q52" s="228"/>
      <c r="R52" s="229"/>
    </row>
    <row r="53" spans="3:83" x14ac:dyDescent="0.2">
      <c r="D53" s="34" t="s">
        <v>142</v>
      </c>
      <c r="E53" s="40"/>
      <c r="F53" s="300">
        <v>3000</v>
      </c>
      <c r="G53" s="40"/>
      <c r="H53" s="35"/>
      <c r="I53" s="19"/>
      <c r="J53" s="19"/>
      <c r="K53" s="19"/>
      <c r="L53" s="19"/>
      <c r="M53" s="19"/>
      <c r="N53" s="4">
        <f t="shared" si="31"/>
        <v>0</v>
      </c>
      <c r="P53" s="16"/>
      <c r="Q53" s="228"/>
      <c r="R53" s="229"/>
    </row>
    <row r="54" spans="3:83" x14ac:dyDescent="0.2">
      <c r="D54" s="34" t="s">
        <v>141</v>
      </c>
      <c r="E54" s="40"/>
      <c r="F54" s="300">
        <v>3300</v>
      </c>
      <c r="G54" s="40"/>
      <c r="H54" s="35"/>
      <c r="I54" s="19"/>
      <c r="J54" s="19"/>
      <c r="K54" s="19"/>
      <c r="L54" s="19"/>
      <c r="M54" s="19"/>
      <c r="N54" s="4">
        <f t="shared" si="31"/>
        <v>0</v>
      </c>
      <c r="P54" s="16"/>
      <c r="Q54" s="228"/>
      <c r="R54" s="229"/>
    </row>
    <row r="55" spans="3:83" x14ac:dyDescent="0.2">
      <c r="D55" s="34" t="s">
        <v>143</v>
      </c>
      <c r="E55" s="40"/>
      <c r="F55" s="300">
        <v>3400</v>
      </c>
      <c r="G55" s="40"/>
      <c r="H55" s="35"/>
      <c r="I55" s="19"/>
      <c r="J55" s="19"/>
      <c r="K55" s="19"/>
      <c r="L55" s="19"/>
      <c r="M55" s="19"/>
      <c r="N55" s="4">
        <f t="shared" si="31"/>
        <v>0</v>
      </c>
      <c r="P55" s="16"/>
      <c r="Q55" s="228"/>
      <c r="R55" s="229"/>
    </row>
    <row r="56" spans="3:83" x14ac:dyDescent="0.2">
      <c r="D56" s="34" t="s">
        <v>144</v>
      </c>
      <c r="E56" s="40"/>
      <c r="F56" s="300">
        <v>4000</v>
      </c>
      <c r="G56" s="40"/>
      <c r="H56" s="35"/>
      <c r="I56" s="19"/>
      <c r="J56" s="19"/>
      <c r="K56" s="19"/>
      <c r="L56" s="19"/>
      <c r="M56" s="19"/>
      <c r="N56" s="4">
        <f t="shared" si="31"/>
        <v>0</v>
      </c>
      <c r="P56" s="16"/>
      <c r="Q56" s="228"/>
      <c r="R56" s="229"/>
    </row>
    <row r="57" spans="3:83" x14ac:dyDescent="0.2">
      <c r="D57" s="34" t="s">
        <v>139</v>
      </c>
      <c r="E57" s="40"/>
      <c r="F57" s="300">
        <v>4001</v>
      </c>
      <c r="G57" s="40"/>
      <c r="H57" s="35"/>
      <c r="I57" s="19"/>
      <c r="J57" s="19"/>
      <c r="K57" s="19"/>
      <c r="L57" s="19"/>
      <c r="M57" s="19"/>
      <c r="N57" s="4">
        <f t="shared" si="31"/>
        <v>0</v>
      </c>
      <c r="P57" s="16"/>
      <c r="Q57" s="228"/>
      <c r="R57" s="229"/>
    </row>
    <row r="58" spans="3:83" x14ac:dyDescent="0.2">
      <c r="D58" s="34" t="s">
        <v>140</v>
      </c>
      <c r="E58" s="40"/>
      <c r="F58" s="300">
        <v>3100</v>
      </c>
      <c r="G58" s="40"/>
      <c r="H58" s="35"/>
      <c r="I58" s="19"/>
      <c r="J58" s="19"/>
      <c r="K58" s="19"/>
      <c r="L58" s="19"/>
      <c r="M58" s="19"/>
      <c r="N58" s="4">
        <f t="shared" si="31"/>
        <v>0</v>
      </c>
      <c r="P58" s="16"/>
      <c r="Q58" s="228"/>
      <c r="R58" s="229"/>
    </row>
    <row r="59" spans="3:83" x14ac:dyDescent="0.2">
      <c r="D59" s="34" t="s">
        <v>145</v>
      </c>
      <c r="E59" s="40"/>
      <c r="F59" s="300"/>
      <c r="G59" s="40"/>
      <c r="H59" s="35"/>
      <c r="I59" s="19"/>
      <c r="J59" s="19"/>
      <c r="K59" s="19"/>
      <c r="L59" s="19"/>
      <c r="M59" s="19"/>
      <c r="N59" s="4">
        <f t="shared" si="31"/>
        <v>0</v>
      </c>
      <c r="P59" s="16"/>
      <c r="Q59" s="228"/>
      <c r="R59" s="229"/>
    </row>
    <row r="60" spans="3:83" s="139" customFormat="1" x14ac:dyDescent="0.2">
      <c r="C60" s="99" t="s">
        <v>150</v>
      </c>
      <c r="E60" s="196"/>
      <c r="F60" s="301"/>
      <c r="G60" s="196"/>
      <c r="H60" s="198"/>
      <c r="I60" s="277">
        <f>SUM(I53:I59)</f>
        <v>0</v>
      </c>
      <c r="J60" s="277">
        <f t="shared" ref="J60:M60" si="33">SUM(J53:J59)</f>
        <v>0</v>
      </c>
      <c r="K60" s="277">
        <f t="shared" si="33"/>
        <v>0</v>
      </c>
      <c r="L60" s="277">
        <f t="shared" si="33"/>
        <v>0</v>
      </c>
      <c r="M60" s="277">
        <f t="shared" si="33"/>
        <v>0</v>
      </c>
      <c r="N60" s="199">
        <f>SUM(N53:N59)</f>
        <v>0</v>
      </c>
      <c r="O60" s="251"/>
      <c r="P60" s="201"/>
      <c r="Q60" s="202"/>
      <c r="R60" s="203"/>
      <c r="S60" s="224"/>
      <c r="T60" s="204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3:83" x14ac:dyDescent="0.2">
      <c r="C61" s="36" t="s">
        <v>111</v>
      </c>
      <c r="E61" s="40"/>
      <c r="F61" s="303"/>
      <c r="G61" s="190"/>
      <c r="H61" s="191"/>
      <c r="I61" s="192"/>
      <c r="J61" s="192"/>
      <c r="K61" s="192"/>
      <c r="L61" s="192"/>
      <c r="M61" s="192"/>
      <c r="N61" s="193"/>
      <c r="P61" s="16"/>
      <c r="Q61" s="228"/>
      <c r="R61" s="229"/>
    </row>
    <row r="62" spans="3:83" x14ac:dyDescent="0.2">
      <c r="D62" s="34" t="s">
        <v>69</v>
      </c>
      <c r="E62" s="40"/>
      <c r="F62" s="300"/>
      <c r="G62" s="40"/>
      <c r="H62" s="35"/>
      <c r="I62" s="19"/>
      <c r="J62" s="19"/>
      <c r="K62" s="19"/>
      <c r="L62" s="19"/>
      <c r="M62" s="19"/>
      <c r="N62" s="4">
        <f t="shared" si="31"/>
        <v>0</v>
      </c>
      <c r="P62" s="16"/>
      <c r="Q62" s="228"/>
      <c r="R62" s="229"/>
    </row>
    <row r="63" spans="3:83" x14ac:dyDescent="0.2">
      <c r="D63" s="34" t="s">
        <v>158</v>
      </c>
      <c r="E63" s="40"/>
      <c r="F63" s="300">
        <v>8030</v>
      </c>
      <c r="G63" s="40"/>
      <c r="H63" s="35"/>
      <c r="I63" s="19"/>
      <c r="J63" s="19"/>
      <c r="K63" s="19"/>
      <c r="L63" s="19"/>
      <c r="M63" s="19"/>
      <c r="N63" s="4">
        <f t="shared" si="31"/>
        <v>0</v>
      </c>
      <c r="P63" s="16"/>
      <c r="Q63" s="228"/>
      <c r="R63" s="229"/>
    </row>
    <row r="64" spans="3:83" x14ac:dyDescent="0.2">
      <c r="D64" s="34" t="s">
        <v>159</v>
      </c>
      <c r="E64" s="40"/>
      <c r="F64" s="300">
        <v>8030</v>
      </c>
      <c r="G64" s="40"/>
      <c r="H64" s="35"/>
      <c r="I64" s="19"/>
      <c r="J64" s="19"/>
      <c r="K64" s="19"/>
      <c r="L64" s="19"/>
      <c r="M64" s="19"/>
      <c r="N64" s="4">
        <f t="shared" si="31"/>
        <v>0</v>
      </c>
    </row>
    <row r="65" spans="2:83" x14ac:dyDescent="0.2">
      <c r="D65" s="34" t="s">
        <v>160</v>
      </c>
      <c r="E65" s="40"/>
      <c r="F65" s="300">
        <v>8200</v>
      </c>
      <c r="G65" s="40"/>
      <c r="H65" s="35"/>
      <c r="I65" s="19"/>
      <c r="J65" s="19"/>
      <c r="K65" s="19"/>
      <c r="L65" s="19"/>
      <c r="M65" s="19"/>
      <c r="N65" s="4">
        <f t="shared" si="31"/>
        <v>0</v>
      </c>
    </row>
    <row r="66" spans="2:83" x14ac:dyDescent="0.2">
      <c r="D66" s="34" t="s">
        <v>21</v>
      </c>
      <c r="E66" s="40"/>
      <c r="F66" s="300"/>
      <c r="G66" s="40"/>
      <c r="H66" s="35"/>
      <c r="I66" s="19"/>
      <c r="J66" s="19"/>
      <c r="K66" s="19"/>
      <c r="L66" s="19"/>
      <c r="M66" s="19"/>
      <c r="N66" s="4">
        <f t="shared" si="31"/>
        <v>0</v>
      </c>
    </row>
    <row r="67" spans="2:83" x14ac:dyDescent="0.2">
      <c r="D67" s="34" t="s">
        <v>21</v>
      </c>
      <c r="E67" s="40"/>
      <c r="F67" s="300"/>
      <c r="G67" s="40"/>
      <c r="H67" s="35"/>
      <c r="I67" s="19"/>
      <c r="J67" s="19"/>
      <c r="K67" s="19"/>
      <c r="L67" s="19"/>
      <c r="M67" s="19"/>
      <c r="N67" s="4">
        <f t="shared" si="31"/>
        <v>0</v>
      </c>
    </row>
    <row r="68" spans="2:83" s="139" customFormat="1" x14ac:dyDescent="0.2">
      <c r="C68" s="99" t="s">
        <v>149</v>
      </c>
      <c r="E68" s="196"/>
      <c r="F68" s="301"/>
      <c r="G68" s="196"/>
      <c r="H68" s="198"/>
      <c r="I68" s="277">
        <f>SUM(I62:I67)</f>
        <v>0</v>
      </c>
      <c r="J68" s="277">
        <f t="shared" ref="J68:M68" si="34">SUM(J62:J67)</f>
        <v>0</v>
      </c>
      <c r="K68" s="277">
        <f t="shared" si="34"/>
        <v>0</v>
      </c>
      <c r="L68" s="277">
        <f t="shared" si="34"/>
        <v>0</v>
      </c>
      <c r="M68" s="277">
        <f t="shared" si="34"/>
        <v>0</v>
      </c>
      <c r="N68" s="199">
        <f>SUM(N62:N67)</f>
        <v>0</v>
      </c>
      <c r="O68" s="251"/>
      <c r="P68" s="201"/>
      <c r="Q68" s="202"/>
      <c r="R68" s="203"/>
      <c r="S68" s="224"/>
      <c r="T68" s="204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2:83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P69" s="16"/>
      <c r="Q69" s="228"/>
      <c r="R69" s="229"/>
    </row>
    <row r="70" spans="2:83" x14ac:dyDescent="0.2">
      <c r="D70" s="34" t="s">
        <v>43</v>
      </c>
      <c r="E70" s="40"/>
      <c r="F70" s="300">
        <v>8990</v>
      </c>
      <c r="G70" s="40"/>
      <c r="H70" s="35"/>
      <c r="I70" s="19"/>
      <c r="J70" s="19"/>
      <c r="K70" s="19"/>
      <c r="L70" s="19"/>
      <c r="M70" s="19"/>
      <c r="N70" s="4">
        <f t="shared" si="31"/>
        <v>0</v>
      </c>
    </row>
    <row r="71" spans="2:83" x14ac:dyDescent="0.2">
      <c r="D71" s="34" t="s">
        <v>44</v>
      </c>
      <c r="E71" s="40"/>
      <c r="F71" s="300"/>
      <c r="G71" s="40"/>
      <c r="H71" s="35"/>
      <c r="I71" s="19"/>
      <c r="J71" s="19"/>
      <c r="K71" s="19"/>
      <c r="L71" s="19"/>
      <c r="M71" s="19"/>
      <c r="N71" s="4">
        <f t="shared" si="31"/>
        <v>0</v>
      </c>
    </row>
    <row r="72" spans="2:83" x14ac:dyDescent="0.2">
      <c r="D72" s="34" t="s">
        <v>45</v>
      </c>
      <c r="E72" s="40"/>
      <c r="F72" s="300"/>
      <c r="G72" s="40"/>
      <c r="H72" s="35"/>
      <c r="I72" s="19"/>
      <c r="J72" s="19"/>
      <c r="K72" s="19"/>
      <c r="L72" s="19"/>
      <c r="M72" s="19"/>
      <c r="N72" s="4">
        <f t="shared" si="31"/>
        <v>0</v>
      </c>
    </row>
    <row r="73" spans="2:83" x14ac:dyDescent="0.2">
      <c r="D73" s="34" t="s">
        <v>46</v>
      </c>
      <c r="E73" s="40"/>
      <c r="F73" s="300"/>
      <c r="G73" s="40"/>
      <c r="H73" s="35"/>
      <c r="I73" s="19"/>
      <c r="J73" s="19"/>
      <c r="K73" s="19"/>
      <c r="L73" s="19"/>
      <c r="M73" s="19"/>
      <c r="N73" s="4">
        <f t="shared" si="31"/>
        <v>0</v>
      </c>
    </row>
    <row r="74" spans="2:83" s="139" customFormat="1" x14ac:dyDescent="0.2">
      <c r="C74" s="99" t="s">
        <v>152</v>
      </c>
      <c r="E74" s="196"/>
      <c r="F74" s="301"/>
      <c r="G74" s="196"/>
      <c r="H74" s="198"/>
      <c r="I74" s="277">
        <f>SUM(I70:I73)</f>
        <v>0</v>
      </c>
      <c r="J74" s="277">
        <f t="shared" ref="J74:M74" si="35">SUM(J70:J73)</f>
        <v>0</v>
      </c>
      <c r="K74" s="277">
        <f t="shared" si="35"/>
        <v>0</v>
      </c>
      <c r="L74" s="277">
        <f t="shared" si="35"/>
        <v>0</v>
      </c>
      <c r="M74" s="277">
        <f t="shared" si="35"/>
        <v>0</v>
      </c>
      <c r="N74" s="199">
        <f>SUM(N69:N73)</f>
        <v>0</v>
      </c>
      <c r="O74" s="251"/>
      <c r="P74" s="201"/>
      <c r="Q74" s="202"/>
      <c r="R74" s="203"/>
      <c r="S74" s="224"/>
      <c r="T74" s="204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2:83" s="10" customFormat="1" ht="12.75" x14ac:dyDescent="0.2">
      <c r="B75" s="10" t="s">
        <v>109</v>
      </c>
      <c r="E75" s="205"/>
      <c r="F75" s="301"/>
      <c r="G75" s="205"/>
      <c r="H75" s="50"/>
      <c r="I75" s="57">
        <f>SUM(I51,I60,I68,I74)</f>
        <v>0</v>
      </c>
      <c r="J75" s="57">
        <f t="shared" ref="J75:M75" si="36">SUM(J51,J60,J68,J74)</f>
        <v>0</v>
      </c>
      <c r="K75" s="57">
        <f t="shared" si="36"/>
        <v>0</v>
      </c>
      <c r="L75" s="57">
        <f t="shared" si="36"/>
        <v>0</v>
      </c>
      <c r="M75" s="57">
        <f t="shared" si="36"/>
        <v>0</v>
      </c>
      <c r="N75" s="206">
        <f>SUM(N51,N60,N68,N74)</f>
        <v>0</v>
      </c>
      <c r="O75" s="252"/>
      <c r="P75" s="86"/>
      <c r="Q75" s="225"/>
      <c r="R75" s="226"/>
      <c r="S75" s="227"/>
      <c r="T75" s="15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</row>
    <row r="76" spans="2:83" x14ac:dyDescent="0.2">
      <c r="D76" s="34"/>
      <c r="E76" s="40"/>
      <c r="F76" s="300"/>
      <c r="G76" s="40"/>
      <c r="H76" s="35"/>
      <c r="I76" s="19"/>
      <c r="J76" s="19"/>
      <c r="K76" s="19"/>
      <c r="L76" s="19"/>
      <c r="M76" s="19"/>
      <c r="N76" s="17"/>
    </row>
    <row r="77" spans="2:83" s="207" customFormat="1" ht="12.75" x14ac:dyDescent="0.2">
      <c r="B77" s="207" t="s">
        <v>51</v>
      </c>
      <c r="E77" s="208"/>
      <c r="F77" s="304"/>
      <c r="G77" s="208"/>
      <c r="H77" s="209"/>
      <c r="I77" s="210">
        <f t="shared" ref="I77:N77" si="37">SUM(I75,I44)</f>
        <v>0</v>
      </c>
      <c r="J77" s="210">
        <f t="shared" si="37"/>
        <v>0</v>
      </c>
      <c r="K77" s="210">
        <f t="shared" si="37"/>
        <v>0</v>
      </c>
      <c r="L77" s="210">
        <f t="shared" si="37"/>
        <v>0</v>
      </c>
      <c r="M77" s="210">
        <f t="shared" si="37"/>
        <v>0</v>
      </c>
      <c r="N77" s="211">
        <f t="shared" si="37"/>
        <v>0</v>
      </c>
      <c r="O77" s="252"/>
      <c r="P77" s="86"/>
      <c r="Q77" s="225"/>
      <c r="R77" s="226"/>
      <c r="S77" s="227"/>
      <c r="T77" s="151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3" x14ac:dyDescent="0.2">
      <c r="D78" s="34"/>
      <c r="E78" s="40"/>
      <c r="F78" s="300"/>
      <c r="G78" s="40"/>
      <c r="H78" s="35"/>
      <c r="I78" s="19"/>
      <c r="J78" s="19"/>
      <c r="K78" s="19"/>
      <c r="L78" s="19"/>
      <c r="M78" s="19"/>
      <c r="N78" s="17"/>
    </row>
    <row r="79" spans="2:83" x14ac:dyDescent="0.2">
      <c r="B79" s="15" t="s">
        <v>155</v>
      </c>
      <c r="C79" s="15"/>
      <c r="D79" s="34"/>
      <c r="E79" s="40"/>
      <c r="F79" s="300"/>
      <c r="G79" s="40"/>
      <c r="H79" s="35"/>
      <c r="I79" s="19"/>
      <c r="J79" s="19"/>
      <c r="K79" s="19"/>
      <c r="L79" s="19"/>
      <c r="M79" s="19"/>
      <c r="N79" s="17"/>
      <c r="P79" s="16"/>
      <c r="Q79" s="228"/>
      <c r="R79" s="229"/>
    </row>
    <row r="80" spans="2:83" ht="12.75" x14ac:dyDescent="0.2">
      <c r="D80" s="34" t="s">
        <v>12</v>
      </c>
      <c r="E80" s="40"/>
      <c r="F80" s="300">
        <v>4200</v>
      </c>
      <c r="G80" s="40"/>
      <c r="H80" s="35"/>
      <c r="I80" s="19"/>
      <c r="J80" s="19"/>
      <c r="K80" s="19"/>
      <c r="L80" s="19"/>
      <c r="M80" s="19"/>
      <c r="N80" s="4">
        <f>SUM(I80:M80)</f>
        <v>0</v>
      </c>
      <c r="P80" s="86"/>
      <c r="Q80" s="225"/>
      <c r="R80" s="226"/>
    </row>
    <row r="81" spans="2:83" x14ac:dyDescent="0.2">
      <c r="D81" s="34" t="s">
        <v>52</v>
      </c>
      <c r="E81" s="40"/>
      <c r="F81" s="300">
        <v>9231</v>
      </c>
      <c r="G81" s="40"/>
      <c r="H81" s="35"/>
      <c r="I81" s="20">
        <f>ROUND(I21*$Q11, 0)</f>
        <v>0</v>
      </c>
      <c r="J81" s="20">
        <f>ROUND(J21*$Q11, 0)</f>
        <v>0</v>
      </c>
      <c r="K81" s="20">
        <f>ROUND(K21*$Q11, 0)</f>
        <v>0</v>
      </c>
      <c r="L81" s="20">
        <f>ROUND(L21*$Q11, 0)</f>
        <v>0</v>
      </c>
      <c r="M81" s="20">
        <f>ROUND(M21*$Q11, 0)</f>
        <v>0</v>
      </c>
      <c r="N81" s="4">
        <f t="shared" ref="N81:N93" si="38">SUM(I81:M81)</f>
        <v>0</v>
      </c>
    </row>
    <row r="82" spans="2:83" x14ac:dyDescent="0.2">
      <c r="D82" s="34" t="s">
        <v>52</v>
      </c>
      <c r="E82" s="40"/>
      <c r="F82" s="300"/>
      <c r="G82" s="40"/>
      <c r="H82" s="35"/>
      <c r="I82" s="20">
        <f>ROUND(I22*$Q11, 0)</f>
        <v>0</v>
      </c>
      <c r="J82" s="20">
        <f>ROUND(J22*$Q11, 0)</f>
        <v>0</v>
      </c>
      <c r="K82" s="20">
        <f>ROUND(K22*$Q11, 0)</f>
        <v>0</v>
      </c>
      <c r="L82" s="20">
        <f>ROUND(L22*$Q11, 0)</f>
        <v>0</v>
      </c>
      <c r="M82" s="20">
        <f>ROUND(M22*$Q11, 0)</f>
        <v>0</v>
      </c>
      <c r="N82" s="4">
        <f t="shared" si="38"/>
        <v>0</v>
      </c>
    </row>
    <row r="83" spans="2:83" x14ac:dyDescent="0.2">
      <c r="B83" s="34"/>
      <c r="C83" s="34"/>
      <c r="D83" s="34" t="s">
        <v>62</v>
      </c>
      <c r="E83" s="40"/>
      <c r="F83" s="300"/>
      <c r="G83" s="40"/>
      <c r="H83" s="35"/>
      <c r="I83" s="19"/>
      <c r="J83" s="19"/>
      <c r="K83" s="19"/>
      <c r="L83" s="19"/>
      <c r="M83" s="19"/>
      <c r="N83" s="4">
        <f t="shared" si="38"/>
        <v>0</v>
      </c>
      <c r="P83" s="16"/>
      <c r="Q83" s="228"/>
      <c r="R83" s="229"/>
    </row>
    <row r="84" spans="2:83" x14ac:dyDescent="0.2">
      <c r="B84" s="34"/>
      <c r="C84" s="34"/>
      <c r="D84" s="34" t="s">
        <v>63</v>
      </c>
      <c r="E84" s="40"/>
      <c r="F84" s="300">
        <v>9250</v>
      </c>
      <c r="G84" s="40"/>
      <c r="H84" s="35"/>
      <c r="I84" s="19"/>
      <c r="J84" s="19"/>
      <c r="K84" s="19"/>
      <c r="L84" s="19"/>
      <c r="M84" s="19"/>
      <c r="N84" s="4">
        <f t="shared" si="38"/>
        <v>0</v>
      </c>
      <c r="P84" s="16"/>
      <c r="Q84" s="228"/>
      <c r="R84" s="229"/>
    </row>
    <row r="85" spans="2:83" x14ac:dyDescent="0.2">
      <c r="B85" s="34"/>
      <c r="C85" s="34"/>
      <c r="D85" s="34" t="s">
        <v>64</v>
      </c>
      <c r="E85" s="40"/>
      <c r="F85" s="300"/>
      <c r="G85" s="40"/>
      <c r="H85" s="35"/>
      <c r="I85" s="19"/>
      <c r="J85" s="19"/>
      <c r="K85" s="19"/>
      <c r="L85" s="19"/>
      <c r="M85" s="19"/>
      <c r="N85" s="4">
        <f t="shared" si="38"/>
        <v>0</v>
      </c>
      <c r="P85" s="16"/>
      <c r="Q85" s="228"/>
      <c r="R85" s="229"/>
    </row>
    <row r="86" spans="2:83" x14ac:dyDescent="0.2">
      <c r="B86" s="34"/>
      <c r="C86" s="34"/>
      <c r="D86" s="34" t="s">
        <v>65</v>
      </c>
      <c r="E86" s="40"/>
      <c r="F86" s="300"/>
      <c r="G86" s="40"/>
      <c r="H86" s="35"/>
      <c r="I86" s="19"/>
      <c r="J86" s="19"/>
      <c r="K86" s="19"/>
      <c r="L86" s="19"/>
      <c r="M86" s="19"/>
      <c r="N86" s="4">
        <f t="shared" si="38"/>
        <v>0</v>
      </c>
      <c r="P86" s="16"/>
      <c r="Q86" s="228"/>
      <c r="R86" s="229"/>
    </row>
    <row r="87" spans="2:83" x14ac:dyDescent="0.2">
      <c r="B87" s="34"/>
      <c r="C87" s="34"/>
      <c r="D87" s="34" t="s">
        <v>66</v>
      </c>
      <c r="E87" s="40"/>
      <c r="F87" s="300"/>
      <c r="G87" s="40"/>
      <c r="H87" s="35"/>
      <c r="I87" s="19"/>
      <c r="J87" s="19"/>
      <c r="K87" s="19"/>
      <c r="L87" s="19"/>
      <c r="M87" s="19"/>
      <c r="N87" s="4">
        <f t="shared" si="38"/>
        <v>0</v>
      </c>
      <c r="P87" s="16"/>
      <c r="Q87" s="228"/>
      <c r="R87" s="229"/>
    </row>
    <row r="88" spans="2:83" ht="12.75" x14ac:dyDescent="0.2">
      <c r="D88" s="34" t="s">
        <v>156</v>
      </c>
      <c r="E88" s="40"/>
      <c r="F88" s="300"/>
      <c r="G88" s="40"/>
      <c r="H88" s="35"/>
      <c r="I88" s="19"/>
      <c r="J88" s="19"/>
      <c r="K88" s="19"/>
      <c r="L88" s="19"/>
      <c r="M88" s="19"/>
      <c r="N88" s="4">
        <f t="shared" si="38"/>
        <v>0</v>
      </c>
      <c r="P88" s="86"/>
      <c r="Q88" s="225"/>
      <c r="R88" s="226"/>
    </row>
    <row r="89" spans="2:83" x14ac:dyDescent="0.2">
      <c r="C89" s="36" t="s">
        <v>153</v>
      </c>
      <c r="E89" s="40"/>
      <c r="F89" s="303"/>
      <c r="G89" s="190"/>
      <c r="H89" s="191"/>
      <c r="I89" s="192"/>
      <c r="J89" s="192"/>
      <c r="K89" s="192"/>
      <c r="L89" s="192"/>
      <c r="M89" s="192"/>
      <c r="N89" s="193"/>
      <c r="P89" s="16"/>
      <c r="Q89" s="228"/>
      <c r="R89" s="229"/>
    </row>
    <row r="90" spans="2:83" ht="12.75" x14ac:dyDescent="0.2">
      <c r="D90" s="34" t="s">
        <v>39</v>
      </c>
      <c r="E90" s="40"/>
      <c r="F90" s="300">
        <v>9110</v>
      </c>
      <c r="G90" s="40"/>
      <c r="H90" s="35"/>
      <c r="I90" s="19"/>
      <c r="J90" s="19"/>
      <c r="K90" s="19"/>
      <c r="L90" s="19"/>
      <c r="M90" s="19"/>
      <c r="N90" s="4">
        <f t="shared" si="38"/>
        <v>0</v>
      </c>
      <c r="P90" s="230"/>
      <c r="Q90" s="231"/>
      <c r="R90" s="232"/>
    </row>
    <row r="91" spans="2:83" ht="12.75" x14ac:dyDescent="0.2">
      <c r="D91" s="34" t="s">
        <v>40</v>
      </c>
      <c r="E91" s="40"/>
      <c r="F91" s="40"/>
      <c r="G91" s="40"/>
      <c r="H91" s="35"/>
      <c r="I91" s="19"/>
      <c r="J91" s="19"/>
      <c r="K91" s="19"/>
      <c r="L91" s="19"/>
      <c r="M91" s="19"/>
      <c r="N91" s="4">
        <f t="shared" si="38"/>
        <v>0</v>
      </c>
      <c r="P91" s="230"/>
      <c r="Q91" s="231"/>
      <c r="R91" s="232"/>
    </row>
    <row r="92" spans="2:83" ht="12.75" x14ac:dyDescent="0.2">
      <c r="D92" s="34" t="s">
        <v>41</v>
      </c>
      <c r="E92" s="40"/>
      <c r="F92" s="40"/>
      <c r="G92" s="40"/>
      <c r="H92" s="35"/>
      <c r="I92" s="19"/>
      <c r="J92" s="19"/>
      <c r="K92" s="19"/>
      <c r="L92" s="19"/>
      <c r="M92" s="19"/>
      <c r="N92" s="4">
        <f t="shared" si="38"/>
        <v>0</v>
      </c>
      <c r="P92" s="230"/>
      <c r="Q92" s="231"/>
      <c r="R92" s="232"/>
    </row>
    <row r="93" spans="2:83" ht="12.75" x14ac:dyDescent="0.2">
      <c r="D93" s="34" t="s">
        <v>42</v>
      </c>
      <c r="E93" s="40"/>
      <c r="F93" s="40"/>
      <c r="G93" s="40"/>
      <c r="H93" s="35"/>
      <c r="I93" s="19"/>
      <c r="J93" s="19"/>
      <c r="K93" s="19"/>
      <c r="L93" s="19"/>
      <c r="M93" s="19"/>
      <c r="N93" s="4">
        <f t="shared" si="38"/>
        <v>0</v>
      </c>
      <c r="P93" s="230"/>
      <c r="Q93" s="231"/>
      <c r="R93" s="232"/>
    </row>
    <row r="94" spans="2:83" s="139" customFormat="1" x14ac:dyDescent="0.2">
      <c r="C94" s="99" t="s">
        <v>157</v>
      </c>
      <c r="E94" s="196"/>
      <c r="F94" s="196"/>
      <c r="G94" s="196"/>
      <c r="H94" s="198"/>
      <c r="I94" s="277">
        <f>SUM(I90:I93)</f>
        <v>0</v>
      </c>
      <c r="J94" s="277">
        <f t="shared" ref="J94:M94" si="39">SUM(J90:J93)</f>
        <v>0</v>
      </c>
      <c r="K94" s="277">
        <f t="shared" si="39"/>
        <v>0</v>
      </c>
      <c r="L94" s="277">
        <f t="shared" si="39"/>
        <v>0</v>
      </c>
      <c r="M94" s="277">
        <f t="shared" si="39"/>
        <v>0</v>
      </c>
      <c r="N94" s="277">
        <f>SUM(N90:N93)</f>
        <v>0</v>
      </c>
      <c r="O94" s="251"/>
      <c r="P94" s="201"/>
      <c r="Q94" s="202"/>
      <c r="R94" s="203"/>
      <c r="S94" s="224"/>
      <c r="T94" s="204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2:83" s="207" customFormat="1" ht="12.75" x14ac:dyDescent="0.2">
      <c r="B95" s="207" t="s">
        <v>24</v>
      </c>
      <c r="E95" s="212"/>
      <c r="F95" s="212"/>
      <c r="G95" s="212"/>
      <c r="H95" s="209"/>
      <c r="I95" s="210">
        <f>SUM(I80:I93)</f>
        <v>0</v>
      </c>
      <c r="J95" s="210">
        <f t="shared" ref="J95:N95" si="40">SUM(J80:J93)</f>
        <v>0</v>
      </c>
      <c r="K95" s="210">
        <f t="shared" si="40"/>
        <v>0</v>
      </c>
      <c r="L95" s="210">
        <f t="shared" si="40"/>
        <v>0</v>
      </c>
      <c r="M95" s="210">
        <f t="shared" si="40"/>
        <v>0</v>
      </c>
      <c r="N95" s="213">
        <f t="shared" si="40"/>
        <v>0</v>
      </c>
      <c r="O95" s="252"/>
      <c r="P95" s="86"/>
      <c r="Q95" s="225"/>
      <c r="R95" s="226"/>
      <c r="S95" s="227"/>
      <c r="T95" s="151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2:83" s="10" customFormat="1" ht="12.75" x14ac:dyDescent="0.2">
      <c r="D96" s="34"/>
      <c r="E96" s="40"/>
      <c r="F96" s="40"/>
      <c r="G96" s="40"/>
      <c r="H96" s="35"/>
      <c r="I96" s="21"/>
      <c r="J96" s="21"/>
      <c r="K96" s="21"/>
      <c r="L96" s="21"/>
      <c r="M96" s="21"/>
      <c r="N96" s="88"/>
      <c r="O96" s="252"/>
      <c r="P96" s="13"/>
      <c r="Q96" s="58"/>
      <c r="R96" s="66"/>
      <c r="S96" s="227"/>
      <c r="T96" s="151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214" customFormat="1" ht="14.25" x14ac:dyDescent="0.2">
      <c r="A97" s="214" t="s">
        <v>33</v>
      </c>
      <c r="D97" s="215"/>
      <c r="E97" s="216"/>
      <c r="F97" s="216"/>
      <c r="G97" s="216"/>
      <c r="H97" s="217"/>
      <c r="I97" s="218">
        <f>SUM(I95,I77)</f>
        <v>0</v>
      </c>
      <c r="J97" s="218">
        <f t="shared" ref="J97:N97" si="41">SUM(J95,J77)</f>
        <v>0</v>
      </c>
      <c r="K97" s="218">
        <f t="shared" si="41"/>
        <v>0</v>
      </c>
      <c r="L97" s="218">
        <f t="shared" si="41"/>
        <v>0</v>
      </c>
      <c r="M97" s="218">
        <f t="shared" si="41"/>
        <v>0</v>
      </c>
      <c r="N97" s="218">
        <f t="shared" si="41"/>
        <v>0</v>
      </c>
      <c r="O97" s="253"/>
      <c r="P97" s="152"/>
      <c r="Q97" s="233"/>
      <c r="R97" s="234"/>
      <c r="S97" s="235"/>
      <c r="T97" s="153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</row>
    <row r="98" spans="1:83" x14ac:dyDescent="0.2">
      <c r="D98" s="34"/>
      <c r="E98" s="40"/>
      <c r="F98" s="40"/>
      <c r="G98" s="40"/>
      <c r="H98" s="35"/>
      <c r="I98" s="19"/>
      <c r="J98" s="19"/>
      <c r="K98" s="19"/>
      <c r="L98" s="19"/>
      <c r="M98" s="19"/>
      <c r="N98" s="17"/>
    </row>
    <row r="99" spans="1:83" x14ac:dyDescent="0.2">
      <c r="B99" s="1" t="s">
        <v>35</v>
      </c>
      <c r="D99" s="34"/>
      <c r="E99" s="40"/>
      <c r="F99" s="40"/>
      <c r="G99" s="40"/>
      <c r="H99" s="40"/>
      <c r="I99" s="19"/>
      <c r="J99" s="19"/>
      <c r="K99" s="19"/>
      <c r="L99" s="19"/>
      <c r="M99" s="19"/>
      <c r="N99" s="17"/>
    </row>
    <row r="100" spans="1:83" x14ac:dyDescent="0.2">
      <c r="D100" s="25" t="s">
        <v>37</v>
      </c>
      <c r="F100" s="361">
        <f>Q13</f>
        <v>0.38700000000000001</v>
      </c>
      <c r="G100" s="361"/>
      <c r="H100" s="44" t="str">
        <f>R13</f>
        <v>MTDC</v>
      </c>
      <c r="I100" s="20">
        <f>ROUND(I77*$Q13, 0)</f>
        <v>0</v>
      </c>
      <c r="J100" s="20">
        <f>ROUND(J77*$Q13, 0)</f>
        <v>0</v>
      </c>
      <c r="K100" s="20">
        <f>ROUND(K77*$Q13, 0)</f>
        <v>0</v>
      </c>
      <c r="L100" s="20">
        <f>ROUND(L77*$Q13, 0)</f>
        <v>0</v>
      </c>
      <c r="M100" s="20">
        <f>ROUND(M77*$Q13, 0)</f>
        <v>0</v>
      </c>
      <c r="N100" s="4">
        <f>SUM(I100:M100)</f>
        <v>0</v>
      </c>
    </row>
    <row r="101" spans="1:83" s="22" customFormat="1" x14ac:dyDescent="0.2">
      <c r="D101" s="25" t="s">
        <v>38</v>
      </c>
      <c r="F101" s="362">
        <f>Q14</f>
        <v>0.42857000000000001</v>
      </c>
      <c r="G101" s="362"/>
      <c r="H101" s="45" t="str">
        <f>R14</f>
        <v>TDC</v>
      </c>
      <c r="I101" s="51">
        <f>ROUND(IF($R14="TDC",I$97*$Q14,I$77*$Q14),0)</f>
        <v>0</v>
      </c>
      <c r="J101" s="51">
        <f>ROUND(IF($R14="TDC",J$97*$Q14,J$77*$Q14),0)</f>
        <v>0</v>
      </c>
      <c r="K101" s="51">
        <f>ROUND(IF($R14="TDC",K$97*$Q14,K$77*$Q14),0)</f>
        <v>0</v>
      </c>
      <c r="L101" s="51">
        <f>ROUND(IF($R14="TDC",L$97*$Q14,L$77*$Q14),0)</f>
        <v>0</v>
      </c>
      <c r="M101" s="51">
        <f>ROUND(IF($R14="TDC",M$97*$Q14,M$77*$Q14),0)</f>
        <v>0</v>
      </c>
      <c r="N101" s="23">
        <f>SUM(I101:M101)</f>
        <v>0</v>
      </c>
      <c r="O101" s="254"/>
      <c r="P101" s="237"/>
      <c r="Q101" s="238"/>
      <c r="R101" s="239"/>
      <c r="S101" s="240"/>
      <c r="T101" s="154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</row>
    <row r="102" spans="1:83" s="26" customFormat="1" x14ac:dyDescent="0.2">
      <c r="D102" s="27" t="s">
        <v>36</v>
      </c>
      <c r="E102" s="46"/>
      <c r="F102" s="46"/>
      <c r="G102" s="46"/>
      <c r="H102" s="46"/>
      <c r="I102" s="52">
        <f>IF($N103&lt;$N100,I100-I103,0)</f>
        <v>0</v>
      </c>
      <c r="J102" s="52">
        <f>IF($N103&lt;$N100,J100-J103,0)</f>
        <v>0</v>
      </c>
      <c r="K102" s="52">
        <f>IF($N103&lt;$N100,K100-K103,0)</f>
        <v>0</v>
      </c>
      <c r="L102" s="52">
        <f>IF($N103&lt;$N100,L100-L103,0)</f>
        <v>0</v>
      </c>
      <c r="M102" s="52">
        <f>IF($N103&lt;$N100,M100-M103,0)</f>
        <v>0</v>
      </c>
      <c r="N102" s="28">
        <f>SUM(I102:M102)</f>
        <v>0</v>
      </c>
      <c r="O102" s="255"/>
      <c r="P102" s="237" t="s">
        <v>49</v>
      </c>
      <c r="Q102" s="241" t="e">
        <f>N102/N77</f>
        <v>#DIV/0!</v>
      </c>
      <c r="R102" s="242"/>
      <c r="S102" s="243"/>
      <c r="T102" s="155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</row>
    <row r="103" spans="1:83" s="214" customFormat="1" ht="14.25" x14ac:dyDescent="0.2">
      <c r="A103" s="214" t="s">
        <v>23</v>
      </c>
      <c r="E103" s="216"/>
      <c r="F103" s="216"/>
      <c r="G103" s="216"/>
      <c r="H103" s="217"/>
      <c r="I103" s="218">
        <f>IF(CUMULATIVE!$N100&gt;CUMULATIVE!$N101,I101,I100)</f>
        <v>0</v>
      </c>
      <c r="J103" s="218">
        <f>IF(CUMULATIVE!$N100&gt;CUMULATIVE!$N101,J101,J100)</f>
        <v>0</v>
      </c>
      <c r="K103" s="218">
        <f>IF(CUMULATIVE!$N100&gt;CUMULATIVE!$N101,K101,K100)</f>
        <v>0</v>
      </c>
      <c r="L103" s="218">
        <f>IF(CUMULATIVE!$N100&gt;CUMULATIVE!$N101,L101,L100)</f>
        <v>0</v>
      </c>
      <c r="M103" s="218">
        <f>IF(CUMULATIVE!$N100&gt;CUMULATIVE!$N101,M101,M100)</f>
        <v>0</v>
      </c>
      <c r="N103" s="218">
        <f>IF(CUMULATIVE!$N100&gt;CUMULATIVE!$N101,N101,N100)</f>
        <v>0</v>
      </c>
      <c r="O103" s="253"/>
      <c r="P103" s="152" t="s">
        <v>48</v>
      </c>
      <c r="Q103" s="245" t="e">
        <f>N103/N77</f>
        <v>#DIV/0!</v>
      </c>
      <c r="R103" s="246"/>
      <c r="S103" s="235"/>
      <c r="T103" s="153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</row>
    <row r="104" spans="1:83" x14ac:dyDescent="0.2">
      <c r="D104" s="34"/>
      <c r="E104" s="40"/>
      <c r="F104" s="40"/>
      <c r="G104" s="40"/>
      <c r="H104" s="35"/>
      <c r="I104" s="19"/>
      <c r="J104" s="19"/>
      <c r="K104" s="19"/>
      <c r="L104" s="19"/>
      <c r="M104" s="19"/>
      <c r="N104" s="17"/>
    </row>
    <row r="105" spans="1:83" s="256" customFormat="1" ht="15.75" thickBot="1" x14ac:dyDescent="0.25">
      <c r="A105" s="270" t="s">
        <v>13</v>
      </c>
      <c r="B105" s="271"/>
      <c r="C105" s="271"/>
      <c r="D105" s="272"/>
      <c r="E105" s="272"/>
      <c r="F105" s="272"/>
      <c r="G105" s="272"/>
      <c r="H105" s="273"/>
      <c r="I105" s="274">
        <f>SUM(I103,I97)</f>
        <v>0</v>
      </c>
      <c r="J105" s="274">
        <f t="shared" ref="J105:M105" si="42">SUM(J103,J97)</f>
        <v>0</v>
      </c>
      <c r="K105" s="274">
        <f t="shared" si="42"/>
        <v>0</v>
      </c>
      <c r="L105" s="274">
        <f t="shared" si="42"/>
        <v>0</v>
      </c>
      <c r="M105" s="274">
        <f t="shared" si="42"/>
        <v>0</v>
      </c>
      <c r="N105" s="275">
        <f>SUM(N103,N97)</f>
        <v>0</v>
      </c>
      <c r="O105" s="276"/>
      <c r="P105" s="259"/>
      <c r="Q105" s="260"/>
      <c r="R105" s="261"/>
      <c r="S105" s="262"/>
      <c r="T105" s="263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</row>
    <row r="106" spans="1:83" x14ac:dyDescent="0.2">
      <c r="A106" s="108"/>
      <c r="B106" s="108"/>
      <c r="C106" s="108"/>
      <c r="D106" s="108"/>
      <c r="E106" s="108"/>
      <c r="F106" s="108"/>
      <c r="G106" s="108"/>
      <c r="H106" s="108"/>
      <c r="I106" s="156"/>
      <c r="J106" s="156"/>
      <c r="K106" s="156"/>
      <c r="L106" s="156"/>
      <c r="M106" s="156"/>
      <c r="N106" s="156"/>
      <c r="O106" s="108"/>
    </row>
    <row r="107" spans="1:83" x14ac:dyDescent="0.2">
      <c r="A107" s="108"/>
      <c r="B107" s="108"/>
      <c r="C107" s="108"/>
      <c r="D107" s="112" t="s">
        <v>55</v>
      </c>
      <c r="E107" s="108"/>
      <c r="F107" s="108"/>
      <c r="G107" s="108"/>
      <c r="H107" s="108"/>
      <c r="I107" s="156"/>
      <c r="J107" s="156"/>
      <c r="K107" s="156"/>
      <c r="L107" s="156"/>
      <c r="M107" s="156"/>
      <c r="N107" s="156"/>
      <c r="O107" s="108"/>
      <c r="P107" s="108"/>
      <c r="Q107" s="157"/>
      <c r="R107" s="96"/>
      <c r="S107" s="108"/>
    </row>
    <row r="108" spans="1:83" x14ac:dyDescent="0.2">
      <c r="A108" s="108"/>
      <c r="B108" s="108"/>
      <c r="C108" s="108"/>
      <c r="D108" s="112" t="s">
        <v>56</v>
      </c>
      <c r="E108" s="108"/>
      <c r="F108" s="269"/>
      <c r="G108" s="108"/>
      <c r="H108" s="108"/>
      <c r="I108" s="156"/>
      <c r="J108" s="156"/>
      <c r="K108" s="156"/>
      <c r="L108" s="156"/>
      <c r="M108" s="156"/>
      <c r="N108" s="156"/>
      <c r="O108" s="108"/>
      <c r="P108" s="108"/>
      <c r="Q108" s="157"/>
      <c r="R108" s="96"/>
      <c r="S108" s="108"/>
    </row>
    <row r="109" spans="1:83" x14ac:dyDescent="0.2">
      <c r="A109" s="108"/>
      <c r="B109" s="108"/>
      <c r="C109" s="108"/>
      <c r="D109" s="112" t="s">
        <v>57</v>
      </c>
      <c r="E109" s="108"/>
      <c r="F109" s="108"/>
      <c r="G109" s="108"/>
      <c r="H109" s="108"/>
      <c r="I109" s="267"/>
      <c r="J109" s="156"/>
      <c r="K109" s="156"/>
      <c r="L109" s="156"/>
      <c r="M109" s="156"/>
      <c r="N109" s="156"/>
      <c r="O109" s="108"/>
      <c r="P109" s="108"/>
      <c r="Q109" s="157"/>
      <c r="R109" s="96"/>
      <c r="S109" s="108"/>
    </row>
    <row r="110" spans="1:83" x14ac:dyDescent="0.2">
      <c r="A110" s="108"/>
      <c r="B110" s="108"/>
      <c r="C110" s="108"/>
      <c r="D110" s="112" t="s">
        <v>58</v>
      </c>
      <c r="E110" s="108"/>
      <c r="F110" s="108"/>
      <c r="G110" s="108"/>
      <c r="H110" s="108"/>
      <c r="I110" s="267"/>
      <c r="J110" s="156"/>
      <c r="K110" s="156"/>
      <c r="L110" s="156"/>
      <c r="M110" s="156"/>
      <c r="N110" s="156"/>
      <c r="O110" s="108"/>
      <c r="P110" s="108"/>
      <c r="Q110" s="157"/>
      <c r="R110" s="96"/>
      <c r="S110" s="108"/>
    </row>
    <row r="111" spans="1:83" s="2" customFormat="1" x14ac:dyDescent="0.2">
      <c r="A111" s="156"/>
      <c r="B111" s="108"/>
      <c r="C111" s="108"/>
      <c r="D111" s="112" t="s">
        <v>53</v>
      </c>
      <c r="E111" s="108"/>
      <c r="F111" s="108"/>
      <c r="G111" s="108"/>
      <c r="H111" s="108"/>
      <c r="I111" s="267"/>
      <c r="J111" s="156"/>
      <c r="K111" s="156"/>
      <c r="L111" s="156"/>
      <c r="M111" s="156"/>
      <c r="N111" s="156"/>
      <c r="O111" s="108"/>
      <c r="P111" s="108"/>
      <c r="Q111" s="157"/>
      <c r="R111" s="96"/>
      <c r="S111" s="108"/>
      <c r="T111" s="1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s="2" customFormat="1" x14ac:dyDescent="0.2">
      <c r="A112" s="156"/>
      <c r="B112" s="108"/>
      <c r="C112" s="108"/>
      <c r="D112" s="112" t="s">
        <v>54</v>
      </c>
      <c r="E112" s="108"/>
      <c r="F112" s="108"/>
      <c r="G112" s="108"/>
      <c r="H112" s="108"/>
      <c r="I112" s="267"/>
      <c r="J112" s="156"/>
      <c r="K112" s="156"/>
      <c r="L112" s="156"/>
      <c r="M112" s="156"/>
      <c r="N112" s="156"/>
      <c r="O112" s="108"/>
      <c r="P112" s="108"/>
      <c r="Q112" s="157"/>
      <c r="R112" s="96"/>
      <c r="S112" s="108"/>
      <c r="T112" s="1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s="2" customFormat="1" x14ac:dyDescent="0.2">
      <c r="A113" s="156"/>
      <c r="B113" s="108"/>
      <c r="C113" s="108"/>
      <c r="D113" s="108"/>
      <c r="E113" s="108"/>
      <c r="F113" s="108"/>
      <c r="G113" s="108"/>
      <c r="H113" s="108"/>
      <c r="I113" s="267"/>
      <c r="J113" s="156"/>
      <c r="K113" s="156"/>
      <c r="L113" s="156"/>
      <c r="M113" s="156"/>
      <c r="N113" s="156"/>
      <c r="O113" s="108"/>
      <c r="P113" s="108"/>
      <c r="Q113" s="157"/>
      <c r="R113" s="96"/>
      <c r="S113" s="108"/>
      <c r="T113" s="1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s="2" customFormat="1" x14ac:dyDescent="0.2">
      <c r="A114" s="156"/>
      <c r="B114" s="108"/>
      <c r="C114" s="108"/>
      <c r="D114" s="108"/>
      <c r="E114" s="108"/>
      <c r="F114" s="108"/>
      <c r="G114" s="108"/>
      <c r="H114" s="108"/>
      <c r="I114" s="267"/>
      <c r="J114" s="156"/>
      <c r="K114" s="156"/>
      <c r="L114" s="156"/>
      <c r="M114" s="156"/>
      <c r="N114" s="156"/>
      <c r="O114" s="108"/>
      <c r="P114" s="108"/>
      <c r="Q114" s="157"/>
      <c r="R114" s="96"/>
      <c r="S114" s="108"/>
      <c r="T114" s="1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">
      <c r="A115" s="108"/>
      <c r="B115" s="108"/>
      <c r="C115" s="108"/>
      <c r="D115" s="108"/>
      <c r="E115" s="108"/>
      <c r="F115" s="108"/>
      <c r="G115" s="108"/>
      <c r="H115" s="108"/>
      <c r="I115" s="156"/>
      <c r="J115" s="156"/>
      <c r="K115" s="156"/>
      <c r="L115" s="156"/>
      <c r="M115" s="156"/>
      <c r="N115" s="156"/>
      <c r="O115" s="108"/>
      <c r="P115" s="108"/>
      <c r="Q115" s="157"/>
      <c r="R115" s="96"/>
      <c r="S115" s="108"/>
    </row>
    <row r="116" spans="1:83" x14ac:dyDescent="0.2">
      <c r="A116" s="108"/>
      <c r="B116" s="108"/>
      <c r="C116" s="108"/>
      <c r="D116" s="108"/>
      <c r="E116" s="108"/>
      <c r="F116" s="108"/>
      <c r="G116" s="108"/>
      <c r="H116" s="108"/>
      <c r="I116" s="156"/>
      <c r="J116" s="156"/>
      <c r="K116" s="156"/>
      <c r="L116" s="156"/>
      <c r="M116" s="156"/>
      <c r="N116" s="156"/>
      <c r="O116" s="108"/>
      <c r="P116" s="108"/>
      <c r="Q116" s="157"/>
      <c r="R116" s="96"/>
      <c r="S116" s="108"/>
    </row>
    <row r="117" spans="1:83" s="2" customFormat="1" x14ac:dyDescent="0.2">
      <c r="A117" s="156"/>
      <c r="B117" s="108"/>
      <c r="C117" s="108"/>
      <c r="D117" s="108"/>
      <c r="E117" s="108"/>
      <c r="F117" s="108"/>
      <c r="G117" s="108"/>
      <c r="H117" s="108"/>
      <c r="I117" s="268"/>
      <c r="J117" s="156"/>
      <c r="K117" s="156"/>
      <c r="L117" s="156"/>
      <c r="M117" s="156"/>
      <c r="N117" s="156"/>
      <c r="O117" s="108"/>
      <c r="P117" s="108"/>
      <c r="Q117" s="157"/>
      <c r="R117" s="96"/>
      <c r="S117" s="108"/>
      <c r="T117" s="1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s="2" customFormat="1" x14ac:dyDescent="0.2">
      <c r="A118" s="156"/>
      <c r="B118" s="108"/>
      <c r="C118" s="108"/>
      <c r="D118" s="156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57"/>
      <c r="R118" s="96"/>
      <c r="S118" s="108"/>
      <c r="T118" s="1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s="2" customFormat="1" x14ac:dyDescent="0.2">
      <c r="A119" s="156"/>
      <c r="B119" s="108"/>
      <c r="C119" s="108"/>
      <c r="D119" s="156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57"/>
      <c r="R119" s="96"/>
      <c r="S119" s="108"/>
      <c r="T119" s="1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s="2" customFormat="1" x14ac:dyDescent="0.2">
      <c r="A120" s="156"/>
      <c r="B120" s="108"/>
      <c r="C120" s="108"/>
      <c r="D120" s="156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57"/>
      <c r="R120" s="96"/>
      <c r="S120" s="108"/>
      <c r="T120" s="1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s="2" customFormat="1" x14ac:dyDescent="0.2">
      <c r="A121" s="156"/>
      <c r="B121" s="108"/>
      <c r="C121" s="108"/>
      <c r="D121" s="156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57"/>
      <c r="R121" s="96"/>
      <c r="S121" s="108"/>
      <c r="T121" s="1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s="2" customFormat="1" x14ac:dyDescent="0.2">
      <c r="A122" s="156"/>
      <c r="B122" s="108"/>
      <c r="C122" s="108"/>
      <c r="D122" s="156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57"/>
      <c r="R122" s="96"/>
      <c r="S122" s="108"/>
      <c r="T122" s="1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s="2" customFormat="1" x14ac:dyDescent="0.2">
      <c r="A123" s="156"/>
      <c r="B123" s="108"/>
      <c r="C123" s="108"/>
      <c r="D123" s="156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57"/>
      <c r="R123" s="96"/>
      <c r="S123" s="108"/>
      <c r="T123" s="1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57"/>
      <c r="R124" s="96"/>
      <c r="S124" s="108"/>
    </row>
    <row r="125" spans="1:83" x14ac:dyDescent="0.2">
      <c r="A125" s="108"/>
      <c r="B125" s="108"/>
      <c r="C125" s="108"/>
      <c r="D125" s="108"/>
      <c r="E125" s="108"/>
      <c r="F125" s="108"/>
      <c r="G125" s="108"/>
      <c r="H125" s="108"/>
      <c r="I125" s="156"/>
      <c r="J125" s="156"/>
      <c r="K125" s="156"/>
      <c r="L125" s="156"/>
      <c r="M125" s="156"/>
      <c r="N125" s="156"/>
      <c r="O125" s="108"/>
      <c r="P125" s="108"/>
      <c r="Q125" s="157"/>
      <c r="R125" s="96"/>
      <c r="S125" s="108"/>
    </row>
    <row r="126" spans="1:83" x14ac:dyDescent="0.2">
      <c r="A126" s="108"/>
      <c r="B126" s="108"/>
      <c r="C126" s="108"/>
      <c r="D126" s="108"/>
      <c r="E126" s="108"/>
      <c r="F126" s="108"/>
      <c r="G126" s="108"/>
      <c r="H126" s="108"/>
      <c r="I126" s="156"/>
      <c r="J126" s="156"/>
      <c r="K126" s="156"/>
      <c r="L126" s="156"/>
      <c r="M126" s="156"/>
      <c r="N126" s="156"/>
      <c r="O126" s="108"/>
      <c r="P126" s="108"/>
      <c r="Q126" s="157"/>
      <c r="R126" s="96"/>
      <c r="S126" s="108"/>
    </row>
    <row r="127" spans="1:83" x14ac:dyDescent="0.2">
      <c r="A127" s="108"/>
      <c r="B127" s="108"/>
      <c r="C127" s="108"/>
      <c r="D127" s="108"/>
      <c r="E127" s="108"/>
      <c r="F127" s="108"/>
      <c r="G127" s="108"/>
      <c r="H127" s="108"/>
      <c r="I127" s="156"/>
      <c r="J127" s="156"/>
      <c r="K127" s="156"/>
      <c r="L127" s="156"/>
      <c r="M127" s="156"/>
      <c r="N127" s="156"/>
      <c r="O127" s="108"/>
      <c r="P127" s="108"/>
      <c r="Q127" s="157"/>
      <c r="R127" s="96"/>
      <c r="S127" s="108"/>
    </row>
    <row r="128" spans="1:83" x14ac:dyDescent="0.2">
      <c r="A128" s="108"/>
      <c r="B128" s="108"/>
      <c r="C128" s="108"/>
      <c r="D128" s="108"/>
      <c r="E128" s="108"/>
      <c r="F128" s="108"/>
      <c r="G128" s="108"/>
      <c r="H128" s="108"/>
      <c r="I128" s="156"/>
      <c r="J128" s="156"/>
      <c r="K128" s="156"/>
      <c r="L128" s="156"/>
      <c r="M128" s="156"/>
      <c r="N128" s="156"/>
      <c r="O128" s="108"/>
      <c r="P128" s="108"/>
      <c r="Q128" s="157"/>
      <c r="R128" s="96"/>
      <c r="S128" s="108"/>
    </row>
    <row r="129" spans="1:19" s="1" customFormat="1" x14ac:dyDescent="0.2">
      <c r="A129" s="108"/>
      <c r="B129" s="108"/>
      <c r="C129" s="108"/>
      <c r="D129" s="108"/>
      <c r="E129" s="108"/>
      <c r="F129" s="108"/>
      <c r="G129" s="108"/>
      <c r="H129" s="108"/>
      <c r="I129" s="156"/>
      <c r="J129" s="156"/>
      <c r="K129" s="156"/>
      <c r="L129" s="156"/>
      <c r="M129" s="156"/>
      <c r="N129" s="156"/>
      <c r="O129" s="108"/>
      <c r="P129" s="108"/>
      <c r="Q129" s="157"/>
      <c r="R129" s="96"/>
      <c r="S129" s="108"/>
    </row>
    <row r="130" spans="1:19" s="1" customFormat="1" x14ac:dyDescent="0.2">
      <c r="A130" s="108"/>
      <c r="B130" s="108"/>
      <c r="C130" s="108"/>
      <c r="D130" s="108"/>
      <c r="E130" s="108"/>
      <c r="F130" s="108"/>
      <c r="G130" s="108"/>
      <c r="H130" s="108"/>
      <c r="I130" s="156"/>
      <c r="J130" s="156"/>
      <c r="K130" s="156"/>
      <c r="L130" s="156"/>
      <c r="M130" s="156"/>
      <c r="N130" s="156"/>
      <c r="O130" s="108"/>
      <c r="P130" s="108"/>
      <c r="Q130" s="157"/>
      <c r="R130" s="96"/>
      <c r="S130" s="108"/>
    </row>
    <row r="131" spans="1:19" s="1" customFormat="1" x14ac:dyDescent="0.2">
      <c r="A131" s="108"/>
      <c r="B131" s="108"/>
      <c r="C131" s="108"/>
      <c r="D131" s="108"/>
      <c r="E131" s="108"/>
      <c r="F131" s="108"/>
      <c r="G131" s="108"/>
      <c r="H131" s="108"/>
      <c r="I131" s="156"/>
      <c r="J131" s="156"/>
      <c r="K131" s="156"/>
      <c r="L131" s="156"/>
      <c r="M131" s="156"/>
      <c r="N131" s="156"/>
      <c r="O131" s="108"/>
      <c r="P131" s="108"/>
      <c r="Q131" s="157"/>
      <c r="R131" s="96"/>
      <c r="S131" s="108"/>
    </row>
    <row r="132" spans="1:19" s="1" customFormat="1" x14ac:dyDescent="0.2">
      <c r="A132" s="108"/>
      <c r="B132" s="108"/>
      <c r="C132" s="108"/>
      <c r="D132" s="108"/>
      <c r="E132" s="108"/>
      <c r="F132" s="108"/>
      <c r="G132" s="108"/>
      <c r="H132" s="108"/>
      <c r="I132" s="156"/>
      <c r="J132" s="156"/>
      <c r="K132" s="156"/>
      <c r="L132" s="156"/>
      <c r="M132" s="156"/>
      <c r="N132" s="156"/>
      <c r="O132" s="108"/>
      <c r="P132" s="108"/>
      <c r="Q132" s="157"/>
      <c r="R132" s="96"/>
      <c r="S132" s="108"/>
    </row>
    <row r="133" spans="1:19" s="1" customFormat="1" x14ac:dyDescent="0.2">
      <c r="A133" s="108"/>
      <c r="B133" s="108"/>
      <c r="C133" s="108"/>
      <c r="D133" s="108"/>
      <c r="E133" s="108"/>
      <c r="F133" s="108"/>
      <c r="G133" s="108"/>
      <c r="H133" s="108"/>
      <c r="I133" s="156"/>
      <c r="J133" s="156"/>
      <c r="K133" s="156"/>
      <c r="L133" s="156"/>
      <c r="M133" s="156"/>
      <c r="N133" s="156"/>
      <c r="O133" s="108"/>
      <c r="P133" s="108"/>
      <c r="Q133" s="157"/>
      <c r="R133" s="96"/>
      <c r="S133" s="108"/>
    </row>
    <row r="134" spans="1:19" s="1" customFormat="1" x14ac:dyDescent="0.2">
      <c r="A134" s="108"/>
      <c r="B134" s="108"/>
      <c r="C134" s="108"/>
      <c r="D134" s="108"/>
      <c r="E134" s="108"/>
      <c r="F134" s="108"/>
      <c r="G134" s="108"/>
      <c r="H134" s="108"/>
      <c r="I134" s="156"/>
      <c r="J134" s="156"/>
      <c r="K134" s="156"/>
      <c r="L134" s="156"/>
      <c r="M134" s="156"/>
      <c r="N134" s="156"/>
      <c r="O134" s="108"/>
      <c r="P134" s="108"/>
      <c r="Q134" s="157"/>
      <c r="R134" s="96"/>
      <c r="S134" s="108"/>
    </row>
    <row r="135" spans="1:19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56"/>
      <c r="J135" s="156"/>
      <c r="K135" s="156"/>
      <c r="L135" s="156"/>
      <c r="M135" s="156"/>
      <c r="N135" s="156"/>
      <c r="O135" s="108"/>
      <c r="P135" s="108"/>
      <c r="Q135" s="157"/>
      <c r="R135" s="96"/>
      <c r="S135" s="108"/>
    </row>
    <row r="136" spans="1:19" s="1" customFormat="1" x14ac:dyDescent="0.2">
      <c r="A136" s="108"/>
      <c r="B136" s="108"/>
      <c r="C136" s="108"/>
      <c r="D136" s="108"/>
      <c r="E136" s="108"/>
      <c r="F136" s="108"/>
      <c r="G136" s="108"/>
      <c r="H136" s="108"/>
      <c r="I136" s="156"/>
      <c r="J136" s="156"/>
      <c r="K136" s="156"/>
      <c r="L136" s="156"/>
      <c r="M136" s="156"/>
      <c r="N136" s="156"/>
      <c r="O136" s="108"/>
      <c r="P136" s="108"/>
      <c r="Q136" s="157"/>
      <c r="R136" s="96"/>
      <c r="S136" s="108"/>
    </row>
    <row r="137" spans="1:19" s="1" customFormat="1" x14ac:dyDescent="0.2">
      <c r="A137" s="108"/>
      <c r="B137" s="108"/>
      <c r="C137" s="108"/>
      <c r="D137" s="108"/>
      <c r="E137" s="108"/>
      <c r="F137" s="108"/>
      <c r="G137" s="108"/>
      <c r="H137" s="108"/>
      <c r="I137" s="156"/>
      <c r="J137" s="156"/>
      <c r="K137" s="156"/>
      <c r="L137" s="156"/>
      <c r="M137" s="156"/>
      <c r="N137" s="156"/>
      <c r="O137" s="108"/>
      <c r="P137" s="108"/>
      <c r="Q137" s="157"/>
      <c r="R137" s="96"/>
      <c r="S137" s="108"/>
    </row>
    <row r="138" spans="1:19" s="1" customFormat="1" x14ac:dyDescent="0.2">
      <c r="A138" s="108"/>
      <c r="B138" s="108"/>
      <c r="C138" s="108"/>
      <c r="D138" s="108"/>
      <c r="E138" s="108"/>
      <c r="F138" s="108"/>
      <c r="G138" s="108"/>
      <c r="H138" s="108"/>
      <c r="I138" s="156"/>
      <c r="J138" s="156"/>
      <c r="K138" s="156"/>
      <c r="L138" s="156"/>
      <c r="M138" s="156"/>
      <c r="N138" s="156"/>
      <c r="O138" s="108"/>
      <c r="P138" s="108"/>
      <c r="Q138" s="157"/>
      <c r="R138" s="96"/>
      <c r="S138" s="108"/>
    </row>
    <row r="139" spans="1:19" s="1" customFormat="1" x14ac:dyDescent="0.2">
      <c r="A139" s="108"/>
      <c r="B139" s="108"/>
      <c r="C139" s="108"/>
      <c r="D139" s="108"/>
      <c r="E139" s="108"/>
      <c r="F139" s="108"/>
      <c r="G139" s="108"/>
      <c r="H139" s="108"/>
      <c r="I139" s="156"/>
      <c r="J139" s="156"/>
      <c r="K139" s="156"/>
      <c r="L139" s="156"/>
      <c r="M139" s="156"/>
      <c r="N139" s="156"/>
      <c r="O139" s="108"/>
      <c r="P139" s="108"/>
      <c r="Q139" s="157"/>
      <c r="R139" s="96"/>
      <c r="S139" s="108"/>
    </row>
    <row r="140" spans="1:19" s="1" customFormat="1" x14ac:dyDescent="0.2">
      <c r="A140" s="108"/>
      <c r="B140" s="108"/>
      <c r="C140" s="108"/>
      <c r="D140" s="108"/>
      <c r="E140" s="108"/>
      <c r="F140" s="108"/>
      <c r="G140" s="108"/>
      <c r="H140" s="108"/>
      <c r="I140" s="156"/>
      <c r="J140" s="156"/>
      <c r="K140" s="156"/>
      <c r="L140" s="156"/>
      <c r="M140" s="156"/>
      <c r="N140" s="156"/>
      <c r="O140" s="108"/>
      <c r="P140" s="108"/>
      <c r="Q140" s="157"/>
      <c r="R140" s="96"/>
      <c r="S140" s="108"/>
    </row>
    <row r="141" spans="1:19" s="1" customFormat="1" x14ac:dyDescent="0.2">
      <c r="A141" s="108"/>
      <c r="B141" s="108"/>
      <c r="C141" s="108"/>
      <c r="D141" s="108"/>
      <c r="E141" s="108"/>
      <c r="F141" s="108"/>
      <c r="G141" s="108"/>
      <c r="H141" s="108"/>
      <c r="I141" s="156"/>
      <c r="J141" s="156"/>
      <c r="K141" s="156"/>
      <c r="L141" s="156"/>
      <c r="M141" s="156"/>
      <c r="N141" s="156"/>
      <c r="O141" s="108"/>
      <c r="P141" s="108"/>
      <c r="Q141" s="157"/>
      <c r="R141" s="96"/>
      <c r="S141" s="108"/>
    </row>
    <row r="142" spans="1:19" s="1" customFormat="1" x14ac:dyDescent="0.2">
      <c r="A142" s="108"/>
      <c r="B142" s="108"/>
      <c r="C142" s="108"/>
      <c r="D142" s="108"/>
      <c r="E142" s="108"/>
      <c r="F142" s="108"/>
      <c r="G142" s="108"/>
      <c r="H142" s="108"/>
      <c r="I142" s="156"/>
      <c r="J142" s="156"/>
      <c r="K142" s="156"/>
      <c r="L142" s="156"/>
      <c r="M142" s="156"/>
      <c r="N142" s="156"/>
      <c r="O142" s="108"/>
      <c r="P142" s="108"/>
      <c r="Q142" s="157"/>
      <c r="R142" s="96"/>
      <c r="S142" s="108"/>
    </row>
    <row r="143" spans="1:19" s="1" customFormat="1" x14ac:dyDescent="0.2">
      <c r="A143" s="108"/>
      <c r="B143" s="108"/>
      <c r="C143" s="108"/>
      <c r="D143" s="108"/>
      <c r="E143" s="108"/>
      <c r="F143" s="108"/>
      <c r="G143" s="108"/>
      <c r="H143" s="108"/>
      <c r="I143" s="156"/>
      <c r="J143" s="156"/>
      <c r="K143" s="156"/>
      <c r="L143" s="156"/>
      <c r="M143" s="156"/>
      <c r="N143" s="156"/>
      <c r="O143" s="108"/>
      <c r="P143" s="108"/>
      <c r="Q143" s="157"/>
      <c r="R143" s="96"/>
      <c r="S143" s="108"/>
    </row>
    <row r="144" spans="1:19" s="1" customFormat="1" x14ac:dyDescent="0.2">
      <c r="A144" s="108"/>
      <c r="B144" s="108"/>
      <c r="C144" s="108"/>
      <c r="D144" s="108"/>
      <c r="E144" s="108"/>
      <c r="F144" s="108"/>
      <c r="G144" s="108"/>
      <c r="H144" s="108"/>
      <c r="I144" s="156"/>
      <c r="J144" s="156"/>
      <c r="K144" s="156"/>
      <c r="L144" s="156"/>
      <c r="M144" s="156"/>
      <c r="N144" s="156"/>
      <c r="O144" s="108"/>
      <c r="P144" s="108"/>
      <c r="Q144" s="157"/>
      <c r="R144" s="96"/>
      <c r="S144" s="108"/>
    </row>
    <row r="145" spans="1:19" s="1" customFormat="1" x14ac:dyDescent="0.2">
      <c r="A145" s="108"/>
      <c r="B145" s="108"/>
      <c r="C145" s="108"/>
      <c r="D145" s="108"/>
      <c r="E145" s="108"/>
      <c r="F145" s="108"/>
      <c r="G145" s="108"/>
      <c r="H145" s="108"/>
      <c r="I145" s="156"/>
      <c r="J145" s="156"/>
      <c r="K145" s="156"/>
      <c r="L145" s="156"/>
      <c r="M145" s="156"/>
      <c r="N145" s="156"/>
      <c r="O145" s="108"/>
      <c r="P145" s="108"/>
      <c r="Q145" s="157"/>
      <c r="R145" s="96"/>
      <c r="S145" s="108"/>
    </row>
    <row r="146" spans="1:19" s="1" customFormat="1" x14ac:dyDescent="0.2">
      <c r="A146" s="108"/>
      <c r="B146" s="108"/>
      <c r="C146" s="108"/>
      <c r="D146" s="108"/>
      <c r="E146" s="108"/>
      <c r="F146" s="108"/>
      <c r="G146" s="108"/>
      <c r="H146" s="108"/>
      <c r="I146" s="156"/>
      <c r="J146" s="156"/>
      <c r="K146" s="156"/>
      <c r="L146" s="156"/>
      <c r="M146" s="156"/>
      <c r="N146" s="156"/>
      <c r="O146" s="108"/>
      <c r="P146" s="108"/>
      <c r="Q146" s="157"/>
      <c r="R146" s="96"/>
      <c r="S146" s="108"/>
    </row>
    <row r="147" spans="1:19" s="1" customFormat="1" x14ac:dyDescent="0.2">
      <c r="A147" s="108"/>
      <c r="B147" s="108"/>
      <c r="C147" s="108"/>
      <c r="D147" s="108"/>
      <c r="E147" s="108"/>
      <c r="F147" s="108"/>
      <c r="G147" s="108"/>
      <c r="H147" s="108"/>
      <c r="I147" s="156"/>
      <c r="J147" s="156"/>
      <c r="K147" s="156"/>
      <c r="L147" s="156"/>
      <c r="M147" s="156"/>
      <c r="N147" s="156"/>
      <c r="O147" s="108"/>
      <c r="P147" s="108"/>
      <c r="Q147" s="157"/>
      <c r="R147" s="96"/>
      <c r="S147" s="108"/>
    </row>
    <row r="148" spans="1:19" s="1" customFormat="1" x14ac:dyDescent="0.2">
      <c r="A148" s="108"/>
      <c r="B148" s="108"/>
      <c r="C148" s="108"/>
      <c r="D148" s="108"/>
      <c r="E148" s="108"/>
      <c r="F148" s="108"/>
      <c r="G148" s="108"/>
      <c r="H148" s="108"/>
      <c r="I148" s="156"/>
      <c r="J148" s="156"/>
      <c r="K148" s="156"/>
      <c r="L148" s="156"/>
      <c r="M148" s="156"/>
      <c r="N148" s="156"/>
      <c r="O148" s="108"/>
      <c r="P148" s="108"/>
      <c r="Q148" s="157"/>
      <c r="R148" s="96"/>
      <c r="S148" s="108"/>
    </row>
    <row r="149" spans="1:19" s="1" customFormat="1" x14ac:dyDescent="0.2">
      <c r="A149" s="108"/>
      <c r="B149" s="108"/>
      <c r="C149" s="108"/>
      <c r="D149" s="108"/>
      <c r="E149" s="108"/>
      <c r="F149" s="108"/>
      <c r="G149" s="108"/>
      <c r="H149" s="108"/>
      <c r="I149" s="156"/>
      <c r="J149" s="156"/>
      <c r="K149" s="156"/>
      <c r="L149" s="156"/>
      <c r="M149" s="156"/>
      <c r="N149" s="156"/>
      <c r="O149" s="108"/>
      <c r="P149" s="108"/>
      <c r="Q149" s="157"/>
      <c r="R149" s="96"/>
      <c r="S149" s="108"/>
    </row>
    <row r="150" spans="1:19" s="1" customFormat="1" x14ac:dyDescent="0.2">
      <c r="A150" s="108"/>
      <c r="B150" s="108"/>
      <c r="C150" s="108"/>
      <c r="D150" s="108"/>
      <c r="E150" s="108"/>
      <c r="F150" s="108"/>
      <c r="G150" s="108"/>
      <c r="H150" s="108"/>
      <c r="I150" s="156"/>
      <c r="J150" s="156"/>
      <c r="K150" s="156"/>
      <c r="L150" s="156"/>
      <c r="M150" s="156"/>
      <c r="N150" s="156"/>
      <c r="O150" s="108"/>
      <c r="P150" s="108"/>
      <c r="Q150" s="157"/>
      <c r="R150" s="96"/>
      <c r="S150" s="108"/>
    </row>
    <row r="151" spans="1:19" s="1" customFormat="1" x14ac:dyDescent="0.2">
      <c r="A151" s="108"/>
      <c r="B151" s="108"/>
      <c r="C151" s="108"/>
      <c r="D151" s="108"/>
      <c r="E151" s="108"/>
      <c r="F151" s="108"/>
      <c r="G151" s="108"/>
      <c r="H151" s="108"/>
      <c r="I151" s="156"/>
      <c r="J151" s="156"/>
      <c r="K151" s="156"/>
      <c r="L151" s="156"/>
      <c r="M151" s="156"/>
      <c r="N151" s="156"/>
      <c r="O151" s="108"/>
      <c r="P151" s="108"/>
      <c r="Q151" s="157"/>
      <c r="R151" s="96"/>
      <c r="S151" s="108"/>
    </row>
    <row r="152" spans="1:19" s="1" customFormat="1" x14ac:dyDescent="0.2">
      <c r="A152" s="108"/>
      <c r="B152" s="108"/>
      <c r="C152" s="108"/>
      <c r="D152" s="108"/>
      <c r="E152" s="108"/>
      <c r="F152" s="108"/>
      <c r="G152" s="108"/>
      <c r="H152" s="108"/>
      <c r="I152" s="156"/>
      <c r="J152" s="156"/>
      <c r="K152" s="156"/>
      <c r="L152" s="156"/>
      <c r="M152" s="156"/>
      <c r="N152" s="156"/>
      <c r="O152" s="108"/>
      <c r="P152" s="108"/>
      <c r="Q152" s="157"/>
      <c r="R152" s="96"/>
      <c r="S152" s="108"/>
    </row>
    <row r="153" spans="1:19" s="1" customFormat="1" x14ac:dyDescent="0.2">
      <c r="A153" s="108"/>
      <c r="B153" s="108"/>
      <c r="C153" s="108"/>
      <c r="D153" s="108"/>
      <c r="E153" s="108"/>
      <c r="F153" s="108"/>
      <c r="G153" s="108"/>
      <c r="H153" s="108"/>
      <c r="I153" s="156"/>
      <c r="J153" s="156"/>
      <c r="K153" s="156"/>
      <c r="L153" s="156"/>
      <c r="M153" s="156"/>
      <c r="N153" s="156"/>
      <c r="O153" s="108"/>
      <c r="P153" s="108"/>
      <c r="Q153" s="157"/>
      <c r="R153" s="96"/>
      <c r="S153" s="108"/>
    </row>
    <row r="154" spans="1:19" s="1" customFormat="1" x14ac:dyDescent="0.2">
      <c r="A154" s="108"/>
      <c r="B154" s="108"/>
      <c r="C154" s="108"/>
      <c r="D154" s="108"/>
      <c r="E154" s="108"/>
      <c r="F154" s="108"/>
      <c r="G154" s="108"/>
      <c r="H154" s="108"/>
      <c r="I154" s="156"/>
      <c r="J154" s="156"/>
      <c r="K154" s="156"/>
      <c r="L154" s="156"/>
      <c r="M154" s="156"/>
      <c r="N154" s="156"/>
      <c r="O154" s="108"/>
      <c r="P154" s="108"/>
      <c r="Q154" s="157"/>
      <c r="R154" s="96"/>
      <c r="S154" s="108"/>
    </row>
    <row r="155" spans="1:19" s="1" customFormat="1" x14ac:dyDescent="0.2">
      <c r="A155" s="108"/>
      <c r="B155" s="108"/>
      <c r="C155" s="108"/>
      <c r="D155" s="108"/>
      <c r="E155" s="108"/>
      <c r="F155" s="108"/>
      <c r="G155" s="108"/>
      <c r="H155" s="108"/>
      <c r="I155" s="156"/>
      <c r="J155" s="156"/>
      <c r="K155" s="156"/>
      <c r="L155" s="156"/>
      <c r="M155" s="156"/>
      <c r="N155" s="156"/>
      <c r="O155" s="108"/>
      <c r="P155" s="108"/>
      <c r="Q155" s="157"/>
      <c r="R155" s="96"/>
      <c r="S155" s="108"/>
    </row>
    <row r="156" spans="1:19" s="1" customFormat="1" x14ac:dyDescent="0.2">
      <c r="A156" s="108"/>
      <c r="B156" s="108"/>
      <c r="C156" s="108"/>
      <c r="D156" s="108"/>
      <c r="E156" s="108"/>
      <c r="F156" s="108"/>
      <c r="G156" s="108"/>
      <c r="H156" s="108"/>
      <c r="I156" s="156"/>
      <c r="J156" s="156"/>
      <c r="K156" s="156"/>
      <c r="L156" s="156"/>
      <c r="M156" s="156"/>
      <c r="N156" s="156"/>
      <c r="O156" s="108"/>
      <c r="P156" s="108"/>
      <c r="Q156" s="157"/>
      <c r="R156" s="96"/>
      <c r="S156" s="108"/>
    </row>
    <row r="157" spans="1:19" s="1" customFormat="1" x14ac:dyDescent="0.2">
      <c r="A157" s="108"/>
      <c r="B157" s="108"/>
      <c r="C157" s="108"/>
      <c r="D157" s="108"/>
      <c r="E157" s="108"/>
      <c r="F157" s="108"/>
      <c r="G157" s="108"/>
      <c r="H157" s="108"/>
      <c r="I157" s="156"/>
      <c r="J157" s="156"/>
      <c r="K157" s="156"/>
      <c r="L157" s="156"/>
      <c r="M157" s="156"/>
      <c r="N157" s="156"/>
      <c r="O157" s="108"/>
      <c r="P157" s="108"/>
      <c r="Q157" s="157"/>
      <c r="R157" s="96"/>
      <c r="S157" s="108"/>
    </row>
    <row r="158" spans="1:19" s="1" customFormat="1" x14ac:dyDescent="0.2">
      <c r="A158" s="108"/>
      <c r="B158" s="108"/>
      <c r="C158" s="108"/>
      <c r="D158" s="108"/>
      <c r="E158" s="108"/>
      <c r="F158" s="108"/>
      <c r="G158" s="108"/>
      <c r="H158" s="108"/>
      <c r="I158" s="156"/>
      <c r="J158" s="156"/>
      <c r="K158" s="156"/>
      <c r="L158" s="156"/>
      <c r="M158" s="156"/>
      <c r="N158" s="156"/>
      <c r="O158" s="108"/>
      <c r="P158" s="108"/>
      <c r="Q158" s="157"/>
      <c r="R158" s="96"/>
      <c r="S158" s="108"/>
    </row>
    <row r="159" spans="1:19" s="1" customFormat="1" x14ac:dyDescent="0.2">
      <c r="A159" s="108"/>
      <c r="B159" s="108"/>
      <c r="C159" s="108"/>
      <c r="D159" s="108"/>
      <c r="E159" s="108"/>
      <c r="F159" s="108"/>
      <c r="G159" s="108"/>
      <c r="H159" s="108"/>
      <c r="I159" s="156"/>
      <c r="J159" s="156"/>
      <c r="K159" s="156"/>
      <c r="L159" s="156"/>
      <c r="M159" s="156"/>
      <c r="N159" s="156"/>
      <c r="O159" s="108"/>
      <c r="P159" s="108"/>
      <c r="Q159" s="157"/>
      <c r="R159" s="96"/>
      <c r="S159" s="108"/>
    </row>
    <row r="160" spans="1:19" s="1" customFormat="1" x14ac:dyDescent="0.2">
      <c r="A160" s="108"/>
      <c r="B160" s="108"/>
      <c r="C160" s="108"/>
      <c r="D160" s="108"/>
      <c r="E160" s="108"/>
      <c r="F160" s="108"/>
      <c r="G160" s="108"/>
      <c r="H160" s="108"/>
      <c r="I160" s="156"/>
      <c r="J160" s="156"/>
      <c r="K160" s="156"/>
      <c r="L160" s="156"/>
      <c r="M160" s="156"/>
      <c r="N160" s="156"/>
      <c r="O160" s="108"/>
      <c r="P160" s="108"/>
      <c r="Q160" s="157"/>
      <c r="R160" s="96"/>
      <c r="S160" s="108"/>
    </row>
    <row r="161" spans="1:19" s="1" customFormat="1" x14ac:dyDescent="0.2">
      <c r="A161" s="108"/>
      <c r="B161" s="108"/>
      <c r="C161" s="108"/>
      <c r="D161" s="108"/>
      <c r="E161" s="108"/>
      <c r="F161" s="108"/>
      <c r="G161" s="108"/>
      <c r="H161" s="108"/>
      <c r="I161" s="156"/>
      <c r="J161" s="156"/>
      <c r="K161" s="156"/>
      <c r="L161" s="156"/>
      <c r="M161" s="156"/>
      <c r="N161" s="156"/>
      <c r="O161" s="108"/>
      <c r="P161" s="108"/>
      <c r="Q161" s="157"/>
      <c r="R161" s="96"/>
      <c r="S161" s="108"/>
    </row>
    <row r="162" spans="1:19" s="1" customFormat="1" x14ac:dyDescent="0.2">
      <c r="A162" s="108"/>
      <c r="B162" s="108"/>
      <c r="C162" s="108"/>
      <c r="D162" s="108"/>
      <c r="E162" s="108"/>
      <c r="F162" s="108"/>
      <c r="G162" s="108"/>
      <c r="H162" s="108"/>
      <c r="I162" s="156"/>
      <c r="J162" s="156"/>
      <c r="K162" s="156"/>
      <c r="L162" s="156"/>
      <c r="M162" s="156"/>
      <c r="N162" s="156"/>
      <c r="O162" s="108"/>
      <c r="P162" s="108"/>
      <c r="Q162" s="157"/>
      <c r="R162" s="96"/>
      <c r="S162" s="108"/>
    </row>
    <row r="163" spans="1:19" s="1" customFormat="1" x14ac:dyDescent="0.2">
      <c r="A163" s="108"/>
      <c r="B163" s="108"/>
      <c r="C163" s="108"/>
      <c r="D163" s="108"/>
      <c r="E163" s="108"/>
      <c r="F163" s="108"/>
      <c r="G163" s="108"/>
      <c r="H163" s="108"/>
      <c r="I163" s="156"/>
      <c r="J163" s="156"/>
      <c r="K163" s="156"/>
      <c r="L163" s="156"/>
      <c r="M163" s="156"/>
      <c r="N163" s="156"/>
      <c r="O163" s="108"/>
      <c r="P163" s="108"/>
      <c r="Q163" s="157"/>
      <c r="R163" s="96"/>
      <c r="S163" s="108"/>
    </row>
    <row r="164" spans="1:19" s="1" customFormat="1" x14ac:dyDescent="0.2">
      <c r="A164" s="108"/>
      <c r="B164" s="108"/>
      <c r="C164" s="108"/>
      <c r="D164" s="108"/>
      <c r="E164" s="108"/>
      <c r="F164" s="108"/>
      <c r="G164" s="108"/>
      <c r="H164" s="108"/>
      <c r="I164" s="156"/>
      <c r="J164" s="156"/>
      <c r="K164" s="156"/>
      <c r="L164" s="156"/>
      <c r="M164" s="156"/>
      <c r="N164" s="156"/>
      <c r="O164" s="108"/>
      <c r="P164" s="108"/>
      <c r="Q164" s="157"/>
      <c r="R164" s="96"/>
      <c r="S164" s="108"/>
    </row>
    <row r="165" spans="1:19" s="1" customFormat="1" x14ac:dyDescent="0.2">
      <c r="A165" s="108"/>
      <c r="B165" s="108"/>
      <c r="C165" s="108"/>
      <c r="D165" s="108"/>
      <c r="E165" s="108"/>
      <c r="F165" s="108"/>
      <c r="G165" s="108"/>
      <c r="H165" s="108"/>
      <c r="I165" s="156"/>
      <c r="J165" s="156"/>
      <c r="K165" s="156"/>
      <c r="L165" s="156"/>
      <c r="M165" s="156"/>
      <c r="N165" s="156"/>
      <c r="O165" s="108"/>
      <c r="P165" s="108"/>
      <c r="Q165" s="157"/>
      <c r="R165" s="96"/>
      <c r="S165" s="108"/>
    </row>
    <row r="166" spans="1:19" s="1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56"/>
      <c r="J166" s="156"/>
      <c r="K166" s="156"/>
      <c r="L166" s="156"/>
      <c r="M166" s="156"/>
      <c r="N166" s="156"/>
      <c r="O166" s="108"/>
      <c r="P166" s="108"/>
      <c r="Q166" s="157"/>
      <c r="R166" s="96"/>
      <c r="S166" s="108"/>
    </row>
    <row r="167" spans="1:19" s="1" customFormat="1" x14ac:dyDescent="0.2">
      <c r="A167" s="108"/>
      <c r="B167" s="108"/>
      <c r="C167" s="108"/>
      <c r="D167" s="108"/>
      <c r="E167" s="108"/>
      <c r="F167" s="108"/>
      <c r="G167" s="108"/>
      <c r="H167" s="108"/>
      <c r="I167" s="156"/>
      <c r="J167" s="156"/>
      <c r="K167" s="156"/>
      <c r="L167" s="156"/>
      <c r="M167" s="156"/>
      <c r="N167" s="156"/>
      <c r="O167" s="108"/>
      <c r="P167" s="108"/>
      <c r="Q167" s="157"/>
      <c r="R167" s="96"/>
      <c r="S167" s="108"/>
    </row>
    <row r="168" spans="1:19" s="1" customFormat="1" x14ac:dyDescent="0.2">
      <c r="A168" s="108"/>
      <c r="B168" s="108"/>
      <c r="C168" s="108"/>
      <c r="D168" s="108"/>
      <c r="E168" s="108"/>
      <c r="F168" s="108"/>
      <c r="G168" s="108"/>
      <c r="H168" s="108"/>
      <c r="I168" s="156"/>
      <c r="J168" s="156"/>
      <c r="K168" s="156"/>
      <c r="L168" s="156"/>
      <c r="M168" s="156"/>
      <c r="N168" s="156"/>
      <c r="O168" s="108"/>
      <c r="P168" s="108"/>
      <c r="Q168" s="157"/>
      <c r="R168" s="96"/>
      <c r="S168" s="108"/>
    </row>
    <row r="169" spans="1:19" s="1" customFormat="1" x14ac:dyDescent="0.2">
      <c r="A169" s="108"/>
      <c r="B169" s="108"/>
      <c r="C169" s="108"/>
      <c r="D169" s="108"/>
      <c r="E169" s="108"/>
      <c r="F169" s="108"/>
      <c r="G169" s="108"/>
      <c r="H169" s="108"/>
      <c r="I169" s="156"/>
      <c r="J169" s="156"/>
      <c r="K169" s="156"/>
      <c r="L169" s="156"/>
      <c r="M169" s="156"/>
      <c r="N169" s="156"/>
      <c r="O169" s="108"/>
      <c r="P169" s="108"/>
      <c r="Q169" s="157"/>
      <c r="R169" s="96"/>
      <c r="S169" s="108"/>
    </row>
    <row r="170" spans="1:19" s="1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56"/>
      <c r="J170" s="156"/>
      <c r="K170" s="156"/>
      <c r="L170" s="156"/>
      <c r="M170" s="156"/>
      <c r="N170" s="156"/>
      <c r="O170" s="108"/>
      <c r="P170" s="108"/>
      <c r="Q170" s="157"/>
      <c r="R170" s="96"/>
      <c r="S170" s="108"/>
    </row>
    <row r="171" spans="1:19" s="1" customFormat="1" x14ac:dyDescent="0.2">
      <c r="A171" s="108"/>
      <c r="B171" s="108"/>
      <c r="C171" s="108"/>
      <c r="D171" s="108"/>
      <c r="E171" s="108"/>
      <c r="F171" s="108"/>
      <c r="G171" s="108"/>
      <c r="H171" s="108"/>
      <c r="I171" s="156"/>
      <c r="J171" s="156"/>
      <c r="K171" s="156"/>
      <c r="L171" s="156"/>
      <c r="M171" s="156"/>
      <c r="N171" s="156"/>
      <c r="O171" s="108"/>
      <c r="P171" s="108"/>
      <c r="Q171" s="157"/>
      <c r="R171" s="96"/>
      <c r="S171" s="108"/>
    </row>
    <row r="172" spans="1:19" s="1" customFormat="1" x14ac:dyDescent="0.2">
      <c r="A172" s="108"/>
      <c r="B172" s="108"/>
      <c r="C172" s="108"/>
      <c r="D172" s="108"/>
      <c r="E172" s="108"/>
      <c r="F172" s="108"/>
      <c r="G172" s="108"/>
      <c r="H172" s="108"/>
      <c r="I172" s="156"/>
      <c r="J172" s="156"/>
      <c r="K172" s="156"/>
      <c r="L172" s="156"/>
      <c r="M172" s="156"/>
      <c r="N172" s="156"/>
      <c r="O172" s="108"/>
      <c r="P172" s="108"/>
      <c r="Q172" s="157"/>
      <c r="R172" s="96"/>
      <c r="S172" s="108"/>
    </row>
    <row r="173" spans="1:19" s="1" customFormat="1" x14ac:dyDescent="0.2">
      <c r="A173" s="108"/>
      <c r="B173" s="108"/>
      <c r="C173" s="108"/>
      <c r="D173" s="108"/>
      <c r="E173" s="108"/>
      <c r="F173" s="108"/>
      <c r="G173" s="108"/>
      <c r="H173" s="108"/>
      <c r="I173" s="156"/>
      <c r="J173" s="156"/>
      <c r="K173" s="156"/>
      <c r="L173" s="156"/>
      <c r="M173" s="156"/>
      <c r="N173" s="156"/>
      <c r="O173" s="108"/>
      <c r="P173" s="108"/>
      <c r="Q173" s="157"/>
      <c r="R173" s="96"/>
      <c r="S173" s="108"/>
    </row>
    <row r="174" spans="1:19" s="1" customFormat="1" x14ac:dyDescent="0.2">
      <c r="A174" s="108"/>
      <c r="B174" s="108"/>
      <c r="C174" s="108"/>
      <c r="D174" s="108"/>
      <c r="E174" s="108"/>
      <c r="F174" s="108"/>
      <c r="G174" s="108"/>
      <c r="H174" s="108"/>
      <c r="I174" s="156"/>
      <c r="J174" s="156"/>
      <c r="K174" s="156"/>
      <c r="L174" s="156"/>
      <c r="M174" s="156"/>
      <c r="N174" s="156"/>
      <c r="O174" s="108"/>
      <c r="P174" s="108"/>
      <c r="Q174" s="157"/>
      <c r="R174" s="96"/>
      <c r="S174" s="108"/>
    </row>
    <row r="175" spans="1:19" s="1" customFormat="1" x14ac:dyDescent="0.2">
      <c r="A175" s="108"/>
      <c r="B175" s="108"/>
      <c r="C175" s="108"/>
      <c r="D175" s="108"/>
      <c r="E175" s="108"/>
      <c r="F175" s="108"/>
      <c r="G175" s="108"/>
      <c r="H175" s="108"/>
      <c r="I175" s="156"/>
      <c r="J175" s="156"/>
      <c r="K175" s="156"/>
      <c r="L175" s="156"/>
      <c r="M175" s="156"/>
      <c r="N175" s="156"/>
      <c r="O175" s="108"/>
      <c r="P175" s="108"/>
      <c r="Q175" s="157"/>
      <c r="R175" s="96"/>
      <c r="S175" s="108"/>
    </row>
    <row r="176" spans="1:19" s="1" customFormat="1" x14ac:dyDescent="0.2">
      <c r="A176" s="108"/>
      <c r="B176" s="108"/>
      <c r="C176" s="108"/>
      <c r="D176" s="108"/>
      <c r="E176" s="108"/>
      <c r="F176" s="108"/>
      <c r="G176" s="108"/>
      <c r="H176" s="108"/>
      <c r="I176" s="156"/>
      <c r="J176" s="156"/>
      <c r="K176" s="156"/>
      <c r="L176" s="156"/>
      <c r="M176" s="156"/>
      <c r="N176" s="156"/>
      <c r="O176" s="108"/>
      <c r="P176" s="108"/>
      <c r="Q176" s="157"/>
      <c r="R176" s="96"/>
      <c r="S176" s="108"/>
    </row>
    <row r="177" spans="1:19" s="1" customFormat="1" x14ac:dyDescent="0.2">
      <c r="A177" s="108"/>
      <c r="B177" s="108"/>
      <c r="C177" s="108"/>
      <c r="D177" s="108"/>
      <c r="E177" s="108"/>
      <c r="F177" s="108"/>
      <c r="G177" s="108"/>
      <c r="H177" s="108"/>
      <c r="I177" s="156"/>
      <c r="J177" s="156"/>
      <c r="K177" s="156"/>
      <c r="L177" s="156"/>
      <c r="M177" s="156"/>
      <c r="N177" s="156"/>
      <c r="O177" s="108"/>
      <c r="P177" s="108"/>
      <c r="Q177" s="157"/>
      <c r="R177" s="96"/>
      <c r="S177" s="108"/>
    </row>
    <row r="178" spans="1:19" s="1" customFormat="1" x14ac:dyDescent="0.2">
      <c r="A178" s="108"/>
      <c r="B178" s="108"/>
      <c r="C178" s="108"/>
      <c r="D178" s="108"/>
      <c r="E178" s="108"/>
      <c r="F178" s="108"/>
      <c r="G178" s="108"/>
      <c r="H178" s="108"/>
      <c r="I178" s="156"/>
      <c r="J178" s="156"/>
      <c r="K178" s="156"/>
      <c r="L178" s="156"/>
      <c r="M178" s="156"/>
      <c r="N178" s="156"/>
      <c r="O178" s="108"/>
      <c r="P178" s="108"/>
      <c r="Q178" s="157"/>
      <c r="R178" s="96"/>
      <c r="S178" s="108"/>
    </row>
    <row r="179" spans="1:19" s="1" customFormat="1" x14ac:dyDescent="0.2">
      <c r="A179" s="108"/>
      <c r="B179" s="108"/>
      <c r="C179" s="108"/>
      <c r="D179" s="108"/>
      <c r="E179" s="108"/>
      <c r="F179" s="108"/>
      <c r="G179" s="108"/>
      <c r="H179" s="108"/>
      <c r="I179" s="156"/>
      <c r="J179" s="156"/>
      <c r="K179" s="156"/>
      <c r="L179" s="156"/>
      <c r="M179" s="156"/>
      <c r="N179" s="156"/>
      <c r="O179" s="108"/>
      <c r="P179" s="108"/>
      <c r="Q179" s="157"/>
      <c r="R179" s="96"/>
      <c r="S179" s="108"/>
    </row>
    <row r="180" spans="1:19" s="1" customFormat="1" x14ac:dyDescent="0.2">
      <c r="A180" s="108"/>
      <c r="B180" s="108"/>
      <c r="C180" s="108"/>
      <c r="D180" s="108"/>
      <c r="E180" s="108"/>
      <c r="F180" s="108"/>
      <c r="G180" s="108"/>
      <c r="H180" s="108"/>
      <c r="I180" s="156"/>
      <c r="J180" s="156"/>
      <c r="K180" s="156"/>
      <c r="L180" s="156"/>
      <c r="M180" s="156"/>
      <c r="N180" s="156"/>
      <c r="O180" s="108"/>
      <c r="P180" s="108"/>
      <c r="Q180" s="157"/>
      <c r="R180" s="96"/>
      <c r="S180" s="108"/>
    </row>
    <row r="181" spans="1:19" s="1" customFormat="1" x14ac:dyDescent="0.2">
      <c r="A181" s="108"/>
      <c r="B181" s="108"/>
      <c r="C181" s="108"/>
      <c r="D181" s="108"/>
      <c r="E181" s="108"/>
      <c r="F181" s="108"/>
      <c r="G181" s="108"/>
      <c r="H181" s="108"/>
      <c r="I181" s="156"/>
      <c r="J181" s="156"/>
      <c r="K181" s="156"/>
      <c r="L181" s="156"/>
      <c r="M181" s="156"/>
      <c r="N181" s="156"/>
      <c r="O181" s="108"/>
      <c r="P181" s="108"/>
      <c r="Q181" s="157"/>
      <c r="R181" s="96"/>
      <c r="S181" s="108"/>
    </row>
    <row r="182" spans="1:19" s="1" customFormat="1" x14ac:dyDescent="0.2">
      <c r="A182" s="108"/>
      <c r="B182" s="108"/>
      <c r="C182" s="108"/>
      <c r="D182" s="108"/>
      <c r="E182" s="108"/>
      <c r="F182" s="108"/>
      <c r="G182" s="108"/>
      <c r="H182" s="108"/>
      <c r="I182" s="156"/>
      <c r="J182" s="156"/>
      <c r="K182" s="156"/>
      <c r="L182" s="156"/>
      <c r="M182" s="156"/>
      <c r="N182" s="156"/>
      <c r="O182" s="108"/>
      <c r="P182" s="108"/>
      <c r="Q182" s="157"/>
      <c r="R182" s="96"/>
      <c r="S182" s="108"/>
    </row>
    <row r="183" spans="1:19" s="1" customFormat="1" x14ac:dyDescent="0.2">
      <c r="A183" s="108"/>
      <c r="B183" s="108"/>
      <c r="C183" s="108"/>
      <c r="D183" s="108"/>
      <c r="E183" s="108"/>
      <c r="F183" s="108"/>
      <c r="G183" s="108"/>
      <c r="H183" s="108"/>
      <c r="I183" s="156"/>
      <c r="J183" s="156"/>
      <c r="K183" s="156"/>
      <c r="L183" s="156"/>
      <c r="M183" s="156"/>
      <c r="N183" s="156"/>
      <c r="O183" s="108"/>
      <c r="P183" s="108"/>
      <c r="Q183" s="157"/>
      <c r="R183" s="96"/>
      <c r="S183" s="108"/>
    </row>
    <row r="184" spans="1:19" s="1" customFormat="1" x14ac:dyDescent="0.2">
      <c r="A184" s="108"/>
      <c r="B184" s="108"/>
      <c r="C184" s="108"/>
      <c r="D184" s="108"/>
      <c r="E184" s="108"/>
      <c r="F184" s="108"/>
      <c r="G184" s="108"/>
      <c r="H184" s="108"/>
      <c r="I184" s="156"/>
      <c r="J184" s="156"/>
      <c r="K184" s="156"/>
      <c r="L184" s="156"/>
      <c r="M184" s="156"/>
      <c r="N184" s="156"/>
      <c r="O184" s="108"/>
      <c r="P184" s="108"/>
      <c r="Q184" s="157"/>
      <c r="R184" s="96"/>
      <c r="S184" s="108"/>
    </row>
    <row r="185" spans="1:19" s="1" customFormat="1" x14ac:dyDescent="0.2">
      <c r="A185" s="108"/>
      <c r="B185" s="108"/>
      <c r="C185" s="108"/>
      <c r="D185" s="108"/>
      <c r="E185" s="108"/>
      <c r="F185" s="108"/>
      <c r="G185" s="108"/>
      <c r="H185" s="108"/>
      <c r="I185" s="156"/>
      <c r="J185" s="156"/>
      <c r="K185" s="156"/>
      <c r="L185" s="156"/>
      <c r="M185" s="156"/>
      <c r="N185" s="156"/>
      <c r="O185" s="108"/>
      <c r="P185" s="108"/>
      <c r="Q185" s="157"/>
      <c r="R185" s="96"/>
      <c r="S185" s="108"/>
    </row>
    <row r="186" spans="1:19" s="1" customFormat="1" x14ac:dyDescent="0.2">
      <c r="A186" s="108"/>
      <c r="B186" s="108"/>
      <c r="C186" s="108"/>
      <c r="D186" s="108"/>
      <c r="E186" s="108"/>
      <c r="F186" s="108"/>
      <c r="G186" s="108"/>
      <c r="H186" s="108"/>
      <c r="I186" s="156"/>
      <c r="J186" s="156"/>
      <c r="K186" s="156"/>
      <c r="L186" s="156"/>
      <c r="M186" s="156"/>
      <c r="N186" s="156"/>
      <c r="O186" s="108"/>
      <c r="P186" s="108"/>
      <c r="Q186" s="157"/>
      <c r="R186" s="96"/>
      <c r="S186" s="108"/>
    </row>
    <row r="187" spans="1:19" s="1" customFormat="1" x14ac:dyDescent="0.2">
      <c r="A187" s="108"/>
      <c r="B187" s="108"/>
      <c r="C187" s="108"/>
      <c r="D187" s="108"/>
      <c r="E187" s="108"/>
      <c r="F187" s="108"/>
      <c r="G187" s="108"/>
      <c r="H187" s="108"/>
      <c r="I187" s="156"/>
      <c r="J187" s="156"/>
      <c r="K187" s="156"/>
      <c r="L187" s="156"/>
      <c r="M187" s="156"/>
      <c r="N187" s="156"/>
      <c r="O187" s="108"/>
      <c r="P187" s="108"/>
      <c r="Q187" s="157"/>
      <c r="R187" s="96"/>
      <c r="S187" s="108"/>
    </row>
    <row r="188" spans="1:19" s="1" customFormat="1" x14ac:dyDescent="0.2">
      <c r="A188" s="108"/>
      <c r="B188" s="108"/>
      <c r="C188" s="108"/>
      <c r="D188" s="108"/>
      <c r="E188" s="108"/>
      <c r="F188" s="108"/>
      <c r="G188" s="108"/>
      <c r="H188" s="108"/>
      <c r="I188" s="156"/>
      <c r="J188" s="156"/>
      <c r="K188" s="156"/>
      <c r="L188" s="156"/>
      <c r="M188" s="156"/>
      <c r="N188" s="156"/>
      <c r="O188" s="108"/>
      <c r="P188" s="108"/>
      <c r="Q188" s="157"/>
      <c r="R188" s="96"/>
      <c r="S188" s="108"/>
    </row>
    <row r="189" spans="1:19" s="1" customFormat="1" x14ac:dyDescent="0.2">
      <c r="A189" s="108"/>
      <c r="B189" s="108"/>
      <c r="C189" s="108"/>
      <c r="D189" s="108"/>
      <c r="E189" s="108"/>
      <c r="F189" s="108"/>
      <c r="G189" s="108"/>
      <c r="H189" s="108"/>
      <c r="I189" s="156"/>
      <c r="J189" s="156"/>
      <c r="K189" s="156"/>
      <c r="L189" s="156"/>
      <c r="M189" s="156"/>
      <c r="N189" s="156"/>
      <c r="O189" s="108"/>
      <c r="P189" s="108"/>
      <c r="Q189" s="157"/>
      <c r="R189" s="96"/>
      <c r="S189" s="108"/>
    </row>
    <row r="190" spans="1:19" s="1" customFormat="1" x14ac:dyDescent="0.2">
      <c r="A190" s="108"/>
      <c r="B190" s="108"/>
      <c r="C190" s="108"/>
      <c r="D190" s="108"/>
      <c r="E190" s="108"/>
      <c r="F190" s="108"/>
      <c r="G190" s="108"/>
      <c r="H190" s="108"/>
      <c r="I190" s="156"/>
      <c r="J190" s="156"/>
      <c r="K190" s="156"/>
      <c r="L190" s="156"/>
      <c r="M190" s="156"/>
      <c r="N190" s="156"/>
      <c r="O190" s="108"/>
      <c r="P190" s="108"/>
      <c r="Q190" s="157"/>
      <c r="R190" s="96"/>
      <c r="S190" s="108"/>
    </row>
    <row r="191" spans="1:19" s="1" customFormat="1" x14ac:dyDescent="0.2">
      <c r="A191" s="108"/>
      <c r="B191" s="108"/>
      <c r="C191" s="108"/>
      <c r="D191" s="108"/>
      <c r="E191" s="108"/>
      <c r="F191" s="108"/>
      <c r="G191" s="108"/>
      <c r="H191" s="108"/>
      <c r="I191" s="156"/>
      <c r="J191" s="156"/>
      <c r="K191" s="156"/>
      <c r="L191" s="156"/>
      <c r="M191" s="156"/>
      <c r="N191" s="156"/>
      <c r="O191" s="108"/>
      <c r="P191" s="108"/>
      <c r="Q191" s="157"/>
      <c r="R191" s="96"/>
      <c r="S191" s="108"/>
    </row>
    <row r="192" spans="1:19" s="1" customFormat="1" x14ac:dyDescent="0.2">
      <c r="A192" s="108"/>
      <c r="B192" s="108"/>
      <c r="C192" s="108"/>
      <c r="D192" s="108"/>
      <c r="E192" s="108"/>
      <c r="F192" s="108"/>
      <c r="G192" s="108"/>
      <c r="H192" s="108"/>
      <c r="I192" s="156"/>
      <c r="J192" s="156"/>
      <c r="K192" s="156"/>
      <c r="L192" s="156"/>
      <c r="M192" s="156"/>
      <c r="N192" s="156"/>
      <c r="O192" s="108"/>
      <c r="P192" s="108"/>
      <c r="Q192" s="157"/>
      <c r="R192" s="96"/>
      <c r="S192" s="108"/>
    </row>
    <row r="193" spans="1:19" s="1" customFormat="1" x14ac:dyDescent="0.2">
      <c r="A193" s="108"/>
      <c r="B193" s="108"/>
      <c r="C193" s="108"/>
      <c r="D193" s="108"/>
      <c r="E193" s="108"/>
      <c r="F193" s="108"/>
      <c r="G193" s="108"/>
      <c r="H193" s="108"/>
      <c r="I193" s="156"/>
      <c r="J193" s="156"/>
      <c r="K193" s="156"/>
      <c r="L193" s="156"/>
      <c r="M193" s="156"/>
      <c r="N193" s="156"/>
      <c r="O193" s="108"/>
      <c r="P193" s="108"/>
      <c r="Q193" s="157"/>
      <c r="R193" s="96"/>
      <c r="S193" s="108"/>
    </row>
    <row r="194" spans="1:19" s="1" customFormat="1" x14ac:dyDescent="0.2">
      <c r="A194" s="108"/>
      <c r="B194" s="108"/>
      <c r="C194" s="108"/>
      <c r="D194" s="108"/>
      <c r="E194" s="108"/>
      <c r="F194" s="108"/>
      <c r="G194" s="108"/>
      <c r="H194" s="108"/>
      <c r="I194" s="156"/>
      <c r="J194" s="156"/>
      <c r="K194" s="156"/>
      <c r="L194" s="156"/>
      <c r="M194" s="156"/>
      <c r="N194" s="156"/>
      <c r="O194" s="108"/>
      <c r="P194" s="108"/>
      <c r="Q194" s="157"/>
      <c r="R194" s="96"/>
      <c r="S194" s="108"/>
    </row>
    <row r="195" spans="1:19" s="1" customFormat="1" x14ac:dyDescent="0.2">
      <c r="A195" s="108"/>
      <c r="B195" s="108"/>
      <c r="C195" s="108"/>
      <c r="D195" s="108"/>
      <c r="E195" s="108"/>
      <c r="F195" s="108"/>
      <c r="G195" s="108"/>
      <c r="H195" s="108"/>
      <c r="I195" s="156"/>
      <c r="J195" s="156"/>
      <c r="K195" s="156"/>
      <c r="L195" s="156"/>
      <c r="M195" s="156"/>
      <c r="N195" s="156"/>
      <c r="O195" s="108"/>
      <c r="P195" s="108"/>
      <c r="Q195" s="157"/>
      <c r="R195" s="96"/>
      <c r="S195" s="108"/>
    </row>
    <row r="196" spans="1:19" s="1" customFormat="1" x14ac:dyDescent="0.2">
      <c r="A196" s="108"/>
      <c r="B196" s="108"/>
      <c r="C196" s="108"/>
      <c r="D196" s="108"/>
      <c r="E196" s="108"/>
      <c r="F196" s="108"/>
      <c r="G196" s="108"/>
      <c r="H196" s="108"/>
      <c r="I196" s="156"/>
      <c r="J196" s="156"/>
      <c r="K196" s="156"/>
      <c r="L196" s="156"/>
      <c r="M196" s="156"/>
      <c r="N196" s="156"/>
      <c r="O196" s="108"/>
      <c r="P196" s="108"/>
      <c r="Q196" s="157"/>
      <c r="R196" s="96"/>
      <c r="S196" s="108"/>
    </row>
    <row r="197" spans="1:19" s="1" customFormat="1" x14ac:dyDescent="0.2">
      <c r="A197" s="108"/>
      <c r="B197" s="108"/>
      <c r="C197" s="108"/>
      <c r="D197" s="108"/>
      <c r="E197" s="108"/>
      <c r="F197" s="108"/>
      <c r="G197" s="108"/>
      <c r="H197" s="108"/>
      <c r="I197" s="156"/>
      <c r="J197" s="156"/>
      <c r="K197" s="156"/>
      <c r="L197" s="156"/>
      <c r="M197" s="156"/>
      <c r="N197" s="156"/>
      <c r="O197" s="108"/>
      <c r="P197" s="108"/>
      <c r="Q197" s="157"/>
      <c r="R197" s="96"/>
      <c r="S197" s="108"/>
    </row>
    <row r="198" spans="1:19" s="1" customFormat="1" x14ac:dyDescent="0.2">
      <c r="A198" s="108"/>
      <c r="B198" s="108"/>
      <c r="C198" s="108"/>
      <c r="D198" s="108"/>
      <c r="E198" s="108"/>
      <c r="F198" s="108"/>
      <c r="G198" s="108"/>
      <c r="H198" s="108"/>
      <c r="I198" s="156"/>
      <c r="J198" s="156"/>
      <c r="K198" s="156"/>
      <c r="L198" s="156"/>
      <c r="M198" s="156"/>
      <c r="N198" s="156"/>
      <c r="O198" s="108"/>
      <c r="P198" s="108"/>
      <c r="Q198" s="157"/>
      <c r="R198" s="96"/>
      <c r="S198" s="108"/>
    </row>
    <row r="199" spans="1:19" s="1" customFormat="1" x14ac:dyDescent="0.2">
      <c r="A199" s="108"/>
      <c r="B199" s="108"/>
      <c r="C199" s="108"/>
      <c r="D199" s="108"/>
      <c r="E199" s="108"/>
      <c r="F199" s="108"/>
      <c r="G199" s="108"/>
      <c r="H199" s="108"/>
      <c r="I199" s="156"/>
      <c r="J199" s="156"/>
      <c r="K199" s="156"/>
      <c r="L199" s="156"/>
      <c r="M199" s="156"/>
      <c r="N199" s="156"/>
      <c r="O199" s="108"/>
      <c r="P199" s="108"/>
      <c r="Q199" s="157"/>
      <c r="R199" s="96"/>
      <c r="S199" s="108"/>
    </row>
    <row r="200" spans="1:19" s="1" customFormat="1" x14ac:dyDescent="0.2">
      <c r="A200" s="108"/>
      <c r="B200" s="108"/>
      <c r="C200" s="108"/>
      <c r="D200" s="108"/>
      <c r="E200" s="108"/>
      <c r="F200" s="108"/>
      <c r="G200" s="108"/>
      <c r="H200" s="108"/>
      <c r="I200" s="156"/>
      <c r="J200" s="156"/>
      <c r="K200" s="156"/>
      <c r="L200" s="156"/>
      <c r="M200" s="156"/>
      <c r="N200" s="156"/>
      <c r="O200" s="108"/>
      <c r="P200" s="108"/>
      <c r="Q200" s="157"/>
      <c r="R200" s="96"/>
      <c r="S200" s="108"/>
    </row>
    <row r="201" spans="1:19" s="1" customFormat="1" x14ac:dyDescent="0.2">
      <c r="A201" s="108"/>
      <c r="B201" s="108"/>
      <c r="C201" s="108"/>
      <c r="D201" s="108"/>
      <c r="E201" s="108"/>
      <c r="F201" s="108"/>
      <c r="G201" s="108"/>
      <c r="H201" s="108"/>
      <c r="I201" s="156"/>
      <c r="J201" s="156"/>
      <c r="K201" s="156"/>
      <c r="L201" s="156"/>
      <c r="M201" s="156"/>
      <c r="N201" s="156"/>
      <c r="O201" s="108"/>
      <c r="P201" s="108"/>
      <c r="Q201" s="157"/>
      <c r="R201" s="96"/>
      <c r="S201" s="108"/>
    </row>
    <row r="202" spans="1:19" s="1" customFormat="1" x14ac:dyDescent="0.2">
      <c r="A202" s="108"/>
      <c r="B202" s="108"/>
      <c r="C202" s="108"/>
      <c r="D202" s="108"/>
      <c r="E202" s="108"/>
      <c r="F202" s="108"/>
      <c r="G202" s="108"/>
      <c r="H202" s="108"/>
      <c r="I202" s="156"/>
      <c r="J202" s="156"/>
      <c r="K202" s="156"/>
      <c r="L202" s="156"/>
      <c r="M202" s="156"/>
      <c r="N202" s="156"/>
      <c r="O202" s="108"/>
      <c r="P202" s="108"/>
      <c r="Q202" s="157"/>
      <c r="R202" s="96"/>
      <c r="S202" s="108"/>
    </row>
    <row r="203" spans="1:19" s="1" customFormat="1" x14ac:dyDescent="0.2">
      <c r="A203" s="108"/>
      <c r="B203" s="108"/>
      <c r="C203" s="108"/>
      <c r="D203" s="108"/>
      <c r="E203" s="108"/>
      <c r="F203" s="108"/>
      <c r="G203" s="108"/>
      <c r="H203" s="108"/>
      <c r="I203" s="156"/>
      <c r="J203" s="156"/>
      <c r="K203" s="156"/>
      <c r="L203" s="156"/>
      <c r="M203" s="156"/>
      <c r="N203" s="156"/>
      <c r="O203" s="108"/>
      <c r="P203" s="108"/>
      <c r="Q203" s="157"/>
      <c r="R203" s="96"/>
      <c r="S203" s="108"/>
    </row>
    <row r="204" spans="1:19" s="1" customFormat="1" x14ac:dyDescent="0.2">
      <c r="A204" s="108"/>
      <c r="B204" s="108"/>
      <c r="C204" s="108"/>
      <c r="D204" s="108"/>
      <c r="E204" s="108"/>
      <c r="F204" s="108"/>
      <c r="G204" s="108"/>
      <c r="H204" s="108"/>
      <c r="I204" s="156"/>
      <c r="J204" s="156"/>
      <c r="K204" s="156"/>
      <c r="L204" s="156"/>
      <c r="M204" s="156"/>
      <c r="N204" s="156"/>
      <c r="O204" s="108"/>
      <c r="P204" s="108"/>
      <c r="Q204" s="157"/>
      <c r="R204" s="96"/>
      <c r="S204" s="108"/>
    </row>
    <row r="205" spans="1:19" s="1" customFormat="1" x14ac:dyDescent="0.2">
      <c r="A205" s="108"/>
      <c r="B205" s="108"/>
      <c r="C205" s="108"/>
      <c r="D205" s="108"/>
      <c r="E205" s="108"/>
      <c r="F205" s="108"/>
      <c r="G205" s="108"/>
      <c r="H205" s="108"/>
      <c r="I205" s="156"/>
      <c r="J205" s="156"/>
      <c r="K205" s="156"/>
      <c r="L205" s="156"/>
      <c r="M205" s="156"/>
      <c r="N205" s="156"/>
      <c r="O205" s="108"/>
      <c r="P205" s="108"/>
      <c r="Q205" s="157"/>
      <c r="R205" s="96"/>
      <c r="S205" s="108"/>
    </row>
    <row r="206" spans="1:19" s="1" customFormat="1" x14ac:dyDescent="0.2">
      <c r="A206" s="108"/>
      <c r="B206" s="108"/>
      <c r="C206" s="108"/>
      <c r="D206" s="108"/>
      <c r="E206" s="108"/>
      <c r="F206" s="108"/>
      <c r="G206" s="108"/>
      <c r="H206" s="108"/>
      <c r="I206" s="156"/>
      <c r="J206" s="156"/>
      <c r="K206" s="156"/>
      <c r="L206" s="156"/>
      <c r="M206" s="156"/>
      <c r="N206" s="156"/>
      <c r="O206" s="108"/>
      <c r="P206" s="108"/>
      <c r="Q206" s="157"/>
      <c r="R206" s="96"/>
      <c r="S206" s="108"/>
    </row>
    <row r="207" spans="1:19" s="1" customFormat="1" x14ac:dyDescent="0.2">
      <c r="A207" s="108"/>
      <c r="B207" s="108"/>
      <c r="C207" s="108"/>
      <c r="D207" s="108"/>
      <c r="E207" s="108"/>
      <c r="F207" s="108"/>
      <c r="G207" s="108"/>
      <c r="H207" s="108"/>
      <c r="I207" s="156"/>
      <c r="J207" s="156"/>
      <c r="K207" s="156"/>
      <c r="L207" s="156"/>
      <c r="M207" s="156"/>
      <c r="N207" s="156"/>
      <c r="O207" s="108"/>
      <c r="P207" s="108"/>
      <c r="Q207" s="157"/>
      <c r="R207" s="96"/>
      <c r="S207" s="108"/>
    </row>
    <row r="208" spans="1:19" s="1" customFormat="1" x14ac:dyDescent="0.2">
      <c r="A208" s="108"/>
      <c r="B208" s="108"/>
      <c r="C208" s="108"/>
      <c r="D208" s="108"/>
      <c r="E208" s="108"/>
      <c r="F208" s="108"/>
      <c r="G208" s="108"/>
      <c r="H208" s="108"/>
      <c r="I208" s="156"/>
      <c r="J208" s="156"/>
      <c r="K208" s="156"/>
      <c r="L208" s="156"/>
      <c r="M208" s="156"/>
      <c r="N208" s="156"/>
      <c r="O208" s="108"/>
      <c r="P208" s="108"/>
      <c r="Q208" s="157"/>
      <c r="R208" s="96"/>
      <c r="S208" s="108"/>
    </row>
    <row r="209" spans="1:19" s="1" customFormat="1" x14ac:dyDescent="0.2">
      <c r="A209" s="108"/>
      <c r="B209" s="108"/>
      <c r="C209" s="108"/>
      <c r="D209" s="108"/>
      <c r="E209" s="108"/>
      <c r="F209" s="108"/>
      <c r="G209" s="108"/>
      <c r="H209" s="108"/>
      <c r="I209" s="156"/>
      <c r="J209" s="156"/>
      <c r="K209" s="156"/>
      <c r="L209" s="156"/>
      <c r="M209" s="156"/>
      <c r="N209" s="156"/>
      <c r="O209" s="108"/>
      <c r="P209" s="108"/>
      <c r="Q209" s="157"/>
      <c r="R209" s="96"/>
      <c r="S209" s="108"/>
    </row>
    <row r="210" spans="1:19" s="1" customFormat="1" x14ac:dyDescent="0.2">
      <c r="A210" s="108"/>
      <c r="B210" s="108"/>
      <c r="C210" s="108"/>
      <c r="D210" s="108"/>
      <c r="E210" s="108"/>
      <c r="F210" s="108"/>
      <c r="G210" s="108"/>
      <c r="H210" s="108"/>
      <c r="I210" s="156"/>
      <c r="J210" s="156"/>
      <c r="K210" s="156"/>
      <c r="L210" s="156"/>
      <c r="M210" s="156"/>
      <c r="N210" s="156"/>
      <c r="O210" s="108"/>
      <c r="P210" s="108"/>
      <c r="Q210" s="157"/>
      <c r="R210" s="96"/>
      <c r="S210" s="108"/>
    </row>
    <row r="211" spans="1:19" s="1" customFormat="1" x14ac:dyDescent="0.2">
      <c r="A211" s="108"/>
      <c r="B211" s="108"/>
      <c r="C211" s="108"/>
      <c r="D211" s="108"/>
      <c r="E211" s="108"/>
      <c r="F211" s="108"/>
      <c r="G211" s="108"/>
      <c r="H211" s="108"/>
      <c r="I211" s="156"/>
      <c r="J211" s="156"/>
      <c r="K211" s="156"/>
      <c r="L211" s="156"/>
      <c r="M211" s="156"/>
      <c r="N211" s="156"/>
      <c r="O211" s="108"/>
      <c r="P211" s="108"/>
      <c r="Q211" s="157"/>
      <c r="R211" s="96"/>
      <c r="S211" s="108"/>
    </row>
    <row r="212" spans="1:19" s="1" customFormat="1" x14ac:dyDescent="0.2">
      <c r="A212" s="108"/>
      <c r="B212" s="108"/>
      <c r="C212" s="108"/>
      <c r="D212" s="108"/>
      <c r="E212" s="108"/>
      <c r="F212" s="108"/>
      <c r="G212" s="108"/>
      <c r="H212" s="108"/>
      <c r="I212" s="156"/>
      <c r="J212" s="156"/>
      <c r="K212" s="156"/>
      <c r="L212" s="156"/>
      <c r="M212" s="156"/>
      <c r="N212" s="156"/>
      <c r="O212" s="108"/>
      <c r="P212" s="108"/>
      <c r="Q212" s="157"/>
      <c r="R212" s="96"/>
      <c r="S212" s="108"/>
    </row>
    <row r="213" spans="1:19" s="1" customFormat="1" x14ac:dyDescent="0.2">
      <c r="A213" s="108"/>
      <c r="B213" s="108"/>
      <c r="C213" s="108"/>
      <c r="D213" s="108"/>
      <c r="E213" s="108"/>
      <c r="F213" s="108"/>
      <c r="G213" s="108"/>
      <c r="H213" s="108"/>
      <c r="I213" s="156"/>
      <c r="J213" s="156"/>
      <c r="K213" s="156"/>
      <c r="L213" s="156"/>
      <c r="M213" s="156"/>
      <c r="N213" s="156"/>
      <c r="O213" s="108"/>
      <c r="P213" s="108"/>
      <c r="Q213" s="157"/>
      <c r="R213" s="96"/>
      <c r="S213" s="108"/>
    </row>
    <row r="214" spans="1:19" s="1" customFormat="1" x14ac:dyDescent="0.2">
      <c r="A214" s="108"/>
      <c r="B214" s="108"/>
      <c r="C214" s="108"/>
      <c r="D214" s="108"/>
      <c r="E214" s="108"/>
      <c r="F214" s="108"/>
      <c r="G214" s="108"/>
      <c r="H214" s="108"/>
      <c r="I214" s="156"/>
      <c r="J214" s="156"/>
      <c r="K214" s="156"/>
      <c r="L214" s="156"/>
      <c r="M214" s="156"/>
      <c r="N214" s="156"/>
      <c r="O214" s="108"/>
      <c r="P214" s="108"/>
      <c r="Q214" s="157"/>
      <c r="R214" s="96"/>
      <c r="S214" s="108"/>
    </row>
    <row r="215" spans="1:19" s="1" customFormat="1" x14ac:dyDescent="0.2">
      <c r="A215" s="108"/>
      <c r="B215" s="108"/>
      <c r="C215" s="108"/>
      <c r="D215" s="108"/>
      <c r="E215" s="108"/>
      <c r="F215" s="108"/>
      <c r="G215" s="108"/>
      <c r="H215" s="108"/>
      <c r="I215" s="156"/>
      <c r="J215" s="156"/>
      <c r="K215" s="156"/>
      <c r="L215" s="156"/>
      <c r="M215" s="156"/>
      <c r="N215" s="156"/>
      <c r="O215" s="108"/>
      <c r="P215" s="108"/>
      <c r="Q215" s="157"/>
      <c r="R215" s="96"/>
      <c r="S215" s="108"/>
    </row>
    <row r="216" spans="1:19" s="1" customFormat="1" x14ac:dyDescent="0.2">
      <c r="A216" s="108"/>
      <c r="B216" s="108"/>
      <c r="C216" s="108"/>
      <c r="D216" s="108"/>
      <c r="E216" s="108"/>
      <c r="F216" s="108"/>
      <c r="G216" s="108"/>
      <c r="H216" s="108"/>
      <c r="I216" s="156"/>
      <c r="J216" s="156"/>
      <c r="K216" s="156"/>
      <c r="L216" s="156"/>
      <c r="M216" s="156"/>
      <c r="N216" s="156"/>
      <c r="O216" s="108"/>
      <c r="P216" s="108"/>
      <c r="Q216" s="157"/>
      <c r="R216" s="96"/>
      <c r="S216" s="108"/>
    </row>
    <row r="217" spans="1:19" s="1" customFormat="1" x14ac:dyDescent="0.2">
      <c r="A217" s="108"/>
      <c r="B217" s="108"/>
      <c r="C217" s="108"/>
      <c r="D217" s="108"/>
      <c r="E217" s="108"/>
      <c r="F217" s="108"/>
      <c r="G217" s="108"/>
      <c r="H217" s="108"/>
      <c r="I217" s="156"/>
      <c r="J217" s="156"/>
      <c r="K217" s="156"/>
      <c r="L217" s="156"/>
      <c r="M217" s="156"/>
      <c r="N217" s="156"/>
      <c r="O217" s="108"/>
      <c r="P217" s="108"/>
      <c r="Q217" s="157"/>
      <c r="R217" s="96"/>
      <c r="S217" s="108"/>
    </row>
    <row r="218" spans="1:19" s="1" customFormat="1" x14ac:dyDescent="0.2">
      <c r="A218" s="108"/>
      <c r="B218" s="108"/>
      <c r="C218" s="108"/>
      <c r="D218" s="108"/>
      <c r="E218" s="108"/>
      <c r="F218" s="108"/>
      <c r="G218" s="108"/>
      <c r="H218" s="108"/>
      <c r="I218" s="156"/>
      <c r="J218" s="156"/>
      <c r="K218" s="156"/>
      <c r="L218" s="156"/>
      <c r="M218" s="156"/>
      <c r="N218" s="156"/>
      <c r="O218" s="108"/>
      <c r="P218" s="108"/>
      <c r="Q218" s="157"/>
      <c r="R218" s="96"/>
      <c r="S218" s="108"/>
    </row>
    <row r="219" spans="1:19" s="1" customFormat="1" x14ac:dyDescent="0.2">
      <c r="A219" s="108"/>
      <c r="B219" s="108"/>
      <c r="C219" s="108"/>
      <c r="D219" s="108"/>
      <c r="E219" s="108"/>
      <c r="F219" s="108"/>
      <c r="G219" s="108"/>
      <c r="H219" s="108"/>
      <c r="I219" s="156"/>
      <c r="J219" s="156"/>
      <c r="K219" s="156"/>
      <c r="L219" s="156"/>
      <c r="M219" s="156"/>
      <c r="N219" s="156"/>
      <c r="O219" s="108"/>
      <c r="P219" s="108"/>
      <c r="Q219" s="157"/>
      <c r="R219" s="96"/>
      <c r="S219" s="108"/>
    </row>
    <row r="220" spans="1:19" s="1" customFormat="1" x14ac:dyDescent="0.2">
      <c r="A220" s="108"/>
      <c r="B220" s="108"/>
      <c r="C220" s="108"/>
      <c r="D220" s="108"/>
      <c r="E220" s="108"/>
      <c r="F220" s="108"/>
      <c r="G220" s="108"/>
      <c r="H220" s="108"/>
      <c r="I220" s="156"/>
      <c r="J220" s="156"/>
      <c r="K220" s="156"/>
      <c r="L220" s="156"/>
      <c r="M220" s="156"/>
      <c r="N220" s="156"/>
      <c r="O220" s="108"/>
      <c r="P220" s="108"/>
      <c r="Q220" s="157"/>
      <c r="R220" s="96"/>
      <c r="S220" s="108"/>
    </row>
    <row r="221" spans="1:19" s="1" customFormat="1" x14ac:dyDescent="0.2">
      <c r="A221" s="108"/>
      <c r="B221" s="108"/>
      <c r="C221" s="108"/>
      <c r="D221" s="108"/>
      <c r="E221" s="108"/>
      <c r="F221" s="108"/>
      <c r="G221" s="108"/>
      <c r="H221" s="108"/>
      <c r="I221" s="156"/>
      <c r="J221" s="156"/>
      <c r="K221" s="156"/>
      <c r="L221" s="156"/>
      <c r="M221" s="156"/>
      <c r="N221" s="156"/>
      <c r="O221" s="108"/>
      <c r="P221" s="108"/>
      <c r="Q221" s="157"/>
      <c r="R221" s="96"/>
      <c r="S221" s="108"/>
    </row>
    <row r="222" spans="1:19" s="1" customFormat="1" x14ac:dyDescent="0.2">
      <c r="A222" s="108"/>
      <c r="B222" s="108"/>
      <c r="C222" s="108"/>
      <c r="D222" s="108"/>
      <c r="E222" s="108"/>
      <c r="F222" s="108"/>
      <c r="G222" s="108"/>
      <c r="H222" s="108"/>
      <c r="I222" s="156"/>
      <c r="J222" s="156"/>
      <c r="K222" s="156"/>
      <c r="L222" s="156"/>
      <c r="M222" s="156"/>
      <c r="N222" s="156"/>
      <c r="O222" s="108"/>
      <c r="P222" s="108"/>
      <c r="Q222" s="157"/>
      <c r="R222" s="96"/>
      <c r="S222" s="108"/>
    </row>
    <row r="223" spans="1:19" s="1" customFormat="1" x14ac:dyDescent="0.2">
      <c r="A223" s="108"/>
      <c r="B223" s="108"/>
      <c r="C223" s="108"/>
      <c r="D223" s="108"/>
      <c r="E223" s="108"/>
      <c r="F223" s="108"/>
      <c r="G223" s="108"/>
      <c r="H223" s="108"/>
      <c r="I223" s="156"/>
      <c r="J223" s="156"/>
      <c r="K223" s="156"/>
      <c r="L223" s="156"/>
      <c r="M223" s="156"/>
      <c r="N223" s="156"/>
      <c r="O223" s="108"/>
      <c r="P223" s="108"/>
      <c r="Q223" s="157"/>
      <c r="R223" s="96"/>
      <c r="S223" s="108"/>
    </row>
    <row r="224" spans="1:19" s="1" customFormat="1" x14ac:dyDescent="0.2">
      <c r="A224" s="108"/>
      <c r="B224" s="108"/>
      <c r="C224" s="108"/>
      <c r="D224" s="108"/>
      <c r="E224" s="108"/>
      <c r="F224" s="108"/>
      <c r="G224" s="108"/>
      <c r="H224" s="108"/>
      <c r="I224" s="156"/>
      <c r="J224" s="156"/>
      <c r="K224" s="156"/>
      <c r="L224" s="156"/>
      <c r="M224" s="156"/>
      <c r="N224" s="156"/>
      <c r="O224" s="108"/>
      <c r="P224" s="108"/>
      <c r="Q224" s="157"/>
      <c r="R224" s="96"/>
      <c r="S224" s="108"/>
    </row>
    <row r="225" spans="1:19" s="1" customFormat="1" x14ac:dyDescent="0.2">
      <c r="A225" s="108"/>
      <c r="B225" s="108"/>
      <c r="C225" s="108"/>
      <c r="D225" s="108"/>
      <c r="E225" s="108"/>
      <c r="F225" s="108"/>
      <c r="G225" s="108"/>
      <c r="H225" s="108"/>
      <c r="I225" s="156"/>
      <c r="J225" s="156"/>
      <c r="K225" s="156"/>
      <c r="L225" s="156"/>
      <c r="M225" s="156"/>
      <c r="N225" s="156"/>
      <c r="O225" s="108"/>
      <c r="P225" s="108"/>
      <c r="Q225" s="157"/>
      <c r="R225" s="96"/>
      <c r="S225" s="108"/>
    </row>
    <row r="226" spans="1:19" s="1" customFormat="1" x14ac:dyDescent="0.2">
      <c r="A226" s="108"/>
      <c r="B226" s="108"/>
      <c r="C226" s="108"/>
      <c r="D226" s="108"/>
      <c r="E226" s="108"/>
      <c r="F226" s="108"/>
      <c r="G226" s="108"/>
      <c r="H226" s="108"/>
      <c r="I226" s="156"/>
      <c r="J226" s="156"/>
      <c r="K226" s="156"/>
      <c r="L226" s="156"/>
      <c r="M226" s="156"/>
      <c r="N226" s="156"/>
      <c r="O226" s="108"/>
      <c r="P226" s="108"/>
      <c r="Q226" s="157"/>
      <c r="R226" s="96"/>
      <c r="S226" s="108"/>
    </row>
    <row r="227" spans="1:19" s="1" customFormat="1" x14ac:dyDescent="0.2">
      <c r="A227" s="109"/>
      <c r="B227" s="109"/>
      <c r="C227" s="109"/>
      <c r="D227" s="109"/>
      <c r="E227" s="109"/>
      <c r="F227" s="109"/>
      <c r="G227" s="109"/>
      <c r="H227" s="109"/>
      <c r="I227" s="117"/>
      <c r="J227" s="117"/>
      <c r="K227" s="117"/>
      <c r="L227" s="117"/>
      <c r="M227" s="117"/>
      <c r="N227" s="117"/>
      <c r="O227" s="266"/>
      <c r="P227" s="108"/>
      <c r="Q227" s="157"/>
      <c r="R227" s="96"/>
      <c r="S227" s="108"/>
    </row>
    <row r="228" spans="1:19" s="1" customFormat="1" x14ac:dyDescent="0.2">
      <c r="A228" s="109"/>
      <c r="B228" s="109"/>
      <c r="C228" s="109"/>
      <c r="D228" s="109"/>
      <c r="E228" s="109"/>
      <c r="F228" s="109"/>
      <c r="G228" s="109"/>
      <c r="H228" s="109"/>
      <c r="I228" s="117"/>
      <c r="J228" s="117"/>
      <c r="K228" s="117"/>
      <c r="L228" s="117"/>
      <c r="M228" s="117"/>
      <c r="N228" s="117"/>
      <c r="O228" s="266"/>
      <c r="P228" s="108"/>
      <c r="Q228" s="157"/>
      <c r="R228" s="96"/>
      <c r="S228" s="108"/>
    </row>
    <row r="229" spans="1:19" s="1" customFormat="1" x14ac:dyDescent="0.2">
      <c r="A229" s="109"/>
      <c r="B229" s="109"/>
      <c r="C229" s="109"/>
      <c r="D229" s="109"/>
      <c r="E229" s="109"/>
      <c r="F229" s="109"/>
      <c r="G229" s="109"/>
      <c r="H229" s="109"/>
      <c r="I229" s="117"/>
      <c r="J229" s="117"/>
      <c r="K229" s="117"/>
      <c r="L229" s="117"/>
      <c r="M229" s="117"/>
      <c r="N229" s="117"/>
      <c r="O229" s="266"/>
      <c r="P229" s="108"/>
      <c r="Q229" s="157"/>
      <c r="R229" s="96"/>
      <c r="S229" s="108"/>
    </row>
    <row r="230" spans="1:19" s="1" customFormat="1" x14ac:dyDescent="0.2">
      <c r="A230" s="109"/>
      <c r="B230" s="109"/>
      <c r="C230" s="109"/>
      <c r="D230" s="109"/>
      <c r="E230" s="109"/>
      <c r="F230" s="109"/>
      <c r="G230" s="109"/>
      <c r="H230" s="109"/>
      <c r="I230" s="117"/>
      <c r="J230" s="117"/>
      <c r="K230" s="117"/>
      <c r="L230" s="117"/>
      <c r="M230" s="117"/>
      <c r="N230" s="117"/>
      <c r="O230" s="266"/>
      <c r="P230" s="108"/>
      <c r="Q230" s="157"/>
      <c r="R230" s="96"/>
      <c r="S230" s="108"/>
    </row>
  </sheetData>
  <mergeCells count="9">
    <mergeCell ref="B8:D8"/>
    <mergeCell ref="F100:G100"/>
    <mergeCell ref="F101:G101"/>
    <mergeCell ref="E1:K1"/>
    <mergeCell ref="L1:M1"/>
    <mergeCell ref="E2:K2"/>
    <mergeCell ref="E3:K3"/>
    <mergeCell ref="E4:K4"/>
    <mergeCell ref="E5:K5"/>
  </mergeCells>
  <dataValidations count="5">
    <dataValidation type="list" allowBlank="1" showInputMessage="1" showErrorMessage="1" sqref="Q11">
      <formula1>$V$31:$V$32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13">
      <formula1>$V$19:$V$24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55" zoomScaleNormal="100" workbookViewId="0">
      <selection activeCell="L74" sqref="L74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248" customWidth="1"/>
    <col min="16" max="16" width="16.5703125" style="13" customWidth="1"/>
    <col min="17" max="17" width="10.7109375" style="58" customWidth="1"/>
    <col min="18" max="18" width="8.42578125" style="66" customWidth="1"/>
    <col min="19" max="19" width="4.42578125" style="106" customWidth="1"/>
    <col min="20" max="20" width="9.140625" style="108"/>
    <col min="21" max="21" width="22.5703125" style="13" customWidth="1"/>
    <col min="22" max="22" width="10.7109375" style="13" customWidth="1"/>
    <col min="23" max="83" width="9.140625" style="13"/>
    <col min="84" max="16384" width="9.140625" style="1"/>
  </cols>
  <sheetData>
    <row r="1" spans="2:83" s="13" customFormat="1" ht="14.25" x14ac:dyDescent="0.35">
      <c r="D1" s="16" t="s">
        <v>25</v>
      </c>
      <c r="E1" s="375"/>
      <c r="F1" s="375"/>
      <c r="G1" s="375"/>
      <c r="H1" s="375"/>
      <c r="I1" s="375"/>
      <c r="J1" s="375"/>
      <c r="K1" s="375"/>
      <c r="L1" s="346"/>
      <c r="M1" s="346"/>
      <c r="N1" s="14"/>
      <c r="O1" s="248"/>
      <c r="Q1" s="58"/>
      <c r="R1" s="66"/>
      <c r="S1" s="106"/>
      <c r="T1" s="108"/>
    </row>
    <row r="2" spans="2:83" s="13" customFormat="1" x14ac:dyDescent="0.2">
      <c r="D2" s="16" t="s">
        <v>26</v>
      </c>
      <c r="E2" s="375"/>
      <c r="F2" s="375"/>
      <c r="G2" s="375"/>
      <c r="H2" s="375"/>
      <c r="I2" s="375"/>
      <c r="J2" s="375"/>
      <c r="K2" s="375"/>
      <c r="L2" s="14"/>
      <c r="M2" s="14"/>
      <c r="N2" s="14"/>
      <c r="O2" s="248"/>
      <c r="Q2" s="58"/>
      <c r="R2" s="66"/>
      <c r="S2" s="106"/>
      <c r="T2" s="108"/>
    </row>
    <row r="3" spans="2:83" s="13" customFormat="1" x14ac:dyDescent="0.2">
      <c r="D3" s="16" t="s">
        <v>27</v>
      </c>
      <c r="E3" s="375" t="s">
        <v>162</v>
      </c>
      <c r="F3" s="375"/>
      <c r="G3" s="375"/>
      <c r="H3" s="375"/>
      <c r="I3" s="375"/>
      <c r="J3" s="375"/>
      <c r="K3" s="375"/>
      <c r="L3" s="14"/>
      <c r="M3" s="14"/>
      <c r="N3" s="14"/>
      <c r="O3" s="248"/>
      <c r="Q3" s="58"/>
      <c r="R3" s="66"/>
      <c r="S3" s="106"/>
      <c r="T3" s="108"/>
    </row>
    <row r="4" spans="2:83" x14ac:dyDescent="0.2">
      <c r="D4" s="3" t="s">
        <v>28</v>
      </c>
      <c r="E4" s="376"/>
      <c r="F4" s="376"/>
      <c r="G4" s="376"/>
      <c r="H4" s="376"/>
      <c r="I4" s="376"/>
      <c r="J4" s="376"/>
      <c r="K4" s="376"/>
    </row>
    <row r="5" spans="2:83" x14ac:dyDescent="0.2">
      <c r="D5" s="3" t="s">
        <v>29</v>
      </c>
      <c r="E5" s="376"/>
      <c r="F5" s="376"/>
      <c r="G5" s="376"/>
      <c r="H5" s="376"/>
      <c r="I5" s="376"/>
      <c r="J5" s="376"/>
      <c r="K5" s="376"/>
    </row>
    <row r="6" spans="2:83" x14ac:dyDescent="0.2">
      <c r="D6" s="3"/>
      <c r="E6" s="2"/>
      <c r="F6" s="2"/>
      <c r="G6" s="2"/>
      <c r="H6" s="2"/>
    </row>
    <row r="7" spans="2:83" s="5" customFormat="1" x14ac:dyDescent="0.2"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249"/>
      <c r="P7" s="89" t="s">
        <v>19</v>
      </c>
      <c r="Q7" s="60" t="s">
        <v>102</v>
      </c>
      <c r="R7" s="68"/>
      <c r="S7" s="219"/>
      <c r="T7" s="149"/>
      <c r="U7" s="1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2:83" s="101" customFormat="1" ht="22.5" x14ac:dyDescent="0.2">
      <c r="B8" s="347" t="s">
        <v>148</v>
      </c>
      <c r="C8" s="347"/>
      <c r="D8" s="347"/>
      <c r="E8" s="118" t="s">
        <v>91</v>
      </c>
      <c r="F8" s="118" t="s">
        <v>92</v>
      </c>
      <c r="G8" s="118" t="s">
        <v>93</v>
      </c>
      <c r="H8" s="119" t="s">
        <v>94</v>
      </c>
      <c r="I8" s="102"/>
      <c r="J8" s="102"/>
      <c r="K8" s="102"/>
      <c r="L8" s="102"/>
      <c r="M8" s="102"/>
      <c r="N8" s="103"/>
      <c r="O8" s="250"/>
      <c r="P8" s="220"/>
      <c r="Q8" s="221"/>
      <c r="R8" s="105"/>
      <c r="S8" s="222"/>
      <c r="T8" s="15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2:83" x14ac:dyDescent="0.2">
      <c r="C9" s="36" t="s">
        <v>89</v>
      </c>
      <c r="D9" s="34"/>
      <c r="E9" s="40"/>
      <c r="F9" s="40"/>
      <c r="G9" s="40"/>
      <c r="H9" s="35"/>
      <c r="I9" s="19"/>
      <c r="J9" s="19"/>
      <c r="K9" s="19"/>
      <c r="L9" s="19"/>
      <c r="M9" s="19"/>
      <c r="N9" s="17"/>
      <c r="P9" s="89" t="s">
        <v>20</v>
      </c>
      <c r="Q9" s="60"/>
      <c r="R9" s="68"/>
    </row>
    <row r="10" spans="2:83" x14ac:dyDescent="0.2">
      <c r="D10" s="34" t="s">
        <v>0</v>
      </c>
      <c r="E10" s="40"/>
      <c r="F10" s="40"/>
      <c r="G10" s="40"/>
      <c r="H10" s="35"/>
      <c r="I10" s="83"/>
      <c r="J10" s="20">
        <f t="shared" ref="J10:M24" si="0">I10*$Q$9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4">
        <f t="shared" ref="N10:N25" si="1">SUM(I10:M10)</f>
        <v>0</v>
      </c>
      <c r="P10" s="89"/>
    </row>
    <row r="11" spans="2:83" x14ac:dyDescent="0.2">
      <c r="D11" s="34" t="s">
        <v>0</v>
      </c>
      <c r="E11" s="40"/>
      <c r="F11" s="40"/>
      <c r="G11" s="40"/>
      <c r="H11" s="35"/>
      <c r="I11" s="83"/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4">
        <f t="shared" si="1"/>
        <v>0</v>
      </c>
      <c r="P11" s="16" t="s">
        <v>32</v>
      </c>
      <c r="Q11" s="60">
        <v>0.16209999999999999</v>
      </c>
    </row>
    <row r="12" spans="2:83" x14ac:dyDescent="0.2">
      <c r="D12" s="34" t="s">
        <v>0</v>
      </c>
      <c r="E12" s="40"/>
      <c r="F12" s="40"/>
      <c r="G12" s="40"/>
      <c r="H12" s="35"/>
      <c r="I12" s="83"/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4">
        <f t="shared" si="1"/>
        <v>0</v>
      </c>
      <c r="P12" s="89"/>
    </row>
    <row r="13" spans="2:83" x14ac:dyDescent="0.2">
      <c r="D13" s="34" t="s">
        <v>0</v>
      </c>
      <c r="E13" s="40"/>
      <c r="F13" s="40"/>
      <c r="G13" s="40"/>
      <c r="H13" s="35"/>
      <c r="I13" s="83"/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4">
        <f t="shared" si="1"/>
        <v>0</v>
      </c>
      <c r="P13" s="16" t="s">
        <v>50</v>
      </c>
      <c r="Q13" s="60">
        <v>0.54800000000000004</v>
      </c>
      <c r="R13" s="90" t="s">
        <v>47</v>
      </c>
    </row>
    <row r="14" spans="2:83" x14ac:dyDescent="0.2">
      <c r="D14" s="34" t="s">
        <v>0</v>
      </c>
      <c r="E14" s="40"/>
      <c r="F14" s="40"/>
      <c r="G14" s="40"/>
      <c r="H14" s="35"/>
      <c r="I14" s="83"/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4">
        <f t="shared" si="1"/>
        <v>0</v>
      </c>
      <c r="P14" s="16" t="s">
        <v>34</v>
      </c>
      <c r="Q14" s="60">
        <v>0.42857000000000001</v>
      </c>
      <c r="R14" s="70" t="s">
        <v>87</v>
      </c>
    </row>
    <row r="15" spans="2:83" x14ac:dyDescent="0.2">
      <c r="C15" s="32" t="s">
        <v>90</v>
      </c>
      <c r="D15" s="34"/>
      <c r="E15" s="40"/>
      <c r="F15" s="40"/>
      <c r="G15" s="40"/>
      <c r="H15" s="35"/>
      <c r="I15" s="83"/>
      <c r="J15" s="83"/>
      <c r="K15" s="83"/>
      <c r="L15" s="83"/>
      <c r="M15" s="83"/>
      <c r="N15" s="17"/>
      <c r="P15" s="16"/>
    </row>
    <row r="16" spans="2:83" x14ac:dyDescent="0.2">
      <c r="D16" s="34" t="s">
        <v>1</v>
      </c>
      <c r="E16" s="40"/>
      <c r="F16" s="40"/>
      <c r="G16" s="40"/>
      <c r="H16" s="35"/>
      <c r="I16" s="83"/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4">
        <f t="shared" si="1"/>
        <v>0</v>
      </c>
    </row>
    <row r="17" spans="2:83" x14ac:dyDescent="0.2">
      <c r="D17" s="34" t="s">
        <v>1</v>
      </c>
      <c r="E17" s="40"/>
      <c r="F17" s="40"/>
      <c r="G17" s="40"/>
      <c r="H17" s="35"/>
      <c r="I17" s="83"/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4">
        <f t="shared" si="1"/>
        <v>0</v>
      </c>
      <c r="P17" s="16"/>
      <c r="S17" s="107" t="s">
        <v>100</v>
      </c>
      <c r="T17" s="112"/>
      <c r="U17" s="91"/>
      <c r="V17" s="91"/>
      <c r="W17" s="91"/>
    </row>
    <row r="18" spans="2:83" x14ac:dyDescent="0.2">
      <c r="D18" s="34" t="s">
        <v>1</v>
      </c>
      <c r="E18" s="40"/>
      <c r="F18" s="40"/>
      <c r="G18" s="40"/>
      <c r="H18" s="35"/>
      <c r="I18" s="83"/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4">
        <f t="shared" si="1"/>
        <v>0</v>
      </c>
      <c r="P18" s="16"/>
      <c r="S18" s="107"/>
      <c r="T18" s="112"/>
      <c r="U18" s="91"/>
      <c r="V18" s="91"/>
      <c r="W18" s="91"/>
    </row>
    <row r="19" spans="2:83" x14ac:dyDescent="0.2">
      <c r="D19" s="34" t="s">
        <v>2</v>
      </c>
      <c r="E19" s="40"/>
      <c r="F19" s="40"/>
      <c r="G19" s="40"/>
      <c r="H19" s="35"/>
      <c r="I19" s="83"/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4">
        <f t="shared" si="1"/>
        <v>0</v>
      </c>
      <c r="P19" s="89"/>
      <c r="S19" s="107"/>
      <c r="T19" s="112" t="s">
        <v>97</v>
      </c>
      <c r="U19" s="91" t="s">
        <v>98</v>
      </c>
      <c r="V19" s="223">
        <v>0.45800000000000002</v>
      </c>
      <c r="W19" s="91"/>
    </row>
    <row r="20" spans="2:83" x14ac:dyDescent="0.2">
      <c r="D20" s="34" t="s">
        <v>2</v>
      </c>
      <c r="E20" s="40"/>
      <c r="F20" s="40"/>
      <c r="G20" s="40"/>
      <c r="H20" s="35"/>
      <c r="I20" s="83"/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4">
        <f t="shared" si="1"/>
        <v>0</v>
      </c>
      <c r="P20" s="89"/>
      <c r="S20" s="107"/>
      <c r="T20" s="112" t="s">
        <v>99</v>
      </c>
      <c r="U20" s="91" t="s">
        <v>101</v>
      </c>
      <c r="V20" s="223">
        <v>0.38700000000000001</v>
      </c>
      <c r="W20" s="91"/>
    </row>
    <row r="21" spans="2:83" x14ac:dyDescent="0.2">
      <c r="D21" s="34" t="s">
        <v>3</v>
      </c>
      <c r="E21" s="40"/>
      <c r="F21" s="40"/>
      <c r="G21" s="40"/>
      <c r="H21" s="35"/>
      <c r="I21" s="83"/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4">
        <f t="shared" si="1"/>
        <v>0</v>
      </c>
      <c r="R21" s="1"/>
      <c r="S21" s="107"/>
      <c r="T21" s="112" t="s">
        <v>102</v>
      </c>
      <c r="U21" s="91" t="s">
        <v>103</v>
      </c>
      <c r="V21" s="223">
        <v>0.54800000000000004</v>
      </c>
      <c r="W21" s="91"/>
    </row>
    <row r="22" spans="2:83" x14ac:dyDescent="0.2">
      <c r="D22" s="34" t="s">
        <v>3</v>
      </c>
      <c r="E22" s="40"/>
      <c r="F22" s="40"/>
      <c r="G22" s="40"/>
      <c r="H22" s="35"/>
      <c r="I22" s="83"/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4">
        <f t="shared" si="1"/>
        <v>0</v>
      </c>
      <c r="S22" s="107"/>
      <c r="T22" s="112"/>
      <c r="U22" s="91" t="s">
        <v>106</v>
      </c>
      <c r="V22" s="223">
        <v>0.253</v>
      </c>
      <c r="W22" s="91"/>
    </row>
    <row r="23" spans="2:83" x14ac:dyDescent="0.2">
      <c r="D23" s="34" t="s">
        <v>4</v>
      </c>
      <c r="E23" s="40"/>
      <c r="F23" s="40"/>
      <c r="G23" s="40"/>
      <c r="H23" s="35"/>
      <c r="I23" s="83"/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4">
        <f t="shared" si="1"/>
        <v>0</v>
      </c>
      <c r="S23" s="107"/>
      <c r="T23" s="112"/>
      <c r="U23" s="91" t="s">
        <v>107</v>
      </c>
      <c r="V23" s="223">
        <v>0.26</v>
      </c>
      <c r="W23" s="91"/>
    </row>
    <row r="24" spans="2:83" x14ac:dyDescent="0.2">
      <c r="D24" s="34" t="s">
        <v>15</v>
      </c>
      <c r="E24" s="40"/>
      <c r="F24" s="40"/>
      <c r="G24" s="40"/>
      <c r="H24" s="35"/>
      <c r="I24" s="19"/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4">
        <f t="shared" si="1"/>
        <v>0</v>
      </c>
      <c r="S24" s="107"/>
      <c r="T24" s="112"/>
      <c r="U24" s="91" t="s">
        <v>108</v>
      </c>
      <c r="V24" s="223">
        <v>0.26</v>
      </c>
      <c r="W24" s="91"/>
    </row>
    <row r="25" spans="2:83" s="139" customFormat="1" x14ac:dyDescent="0.2">
      <c r="C25" s="99" t="s">
        <v>31</v>
      </c>
      <c r="E25" s="196"/>
      <c r="F25" s="196"/>
      <c r="G25" s="196"/>
      <c r="H25" s="198"/>
      <c r="I25" s="200">
        <f>SUM(I10:I24)</f>
        <v>0</v>
      </c>
      <c r="J25" s="200">
        <f t="shared" ref="J25:M25" si="2">SUM(J10:J24)</f>
        <v>0</v>
      </c>
      <c r="K25" s="200">
        <f t="shared" si="2"/>
        <v>0</v>
      </c>
      <c r="L25" s="200">
        <f t="shared" si="2"/>
        <v>0</v>
      </c>
      <c r="M25" s="200">
        <f t="shared" si="2"/>
        <v>0</v>
      </c>
      <c r="N25" s="199">
        <f t="shared" si="1"/>
        <v>0</v>
      </c>
      <c r="O25" s="251"/>
      <c r="S25" s="224"/>
      <c r="T25" s="204" t="s">
        <v>47</v>
      </c>
      <c r="U25" s="201" t="s">
        <v>104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</row>
    <row r="26" spans="2:83" x14ac:dyDescent="0.2">
      <c r="B26" s="15" t="s">
        <v>6</v>
      </c>
      <c r="C26" s="15"/>
      <c r="D26" s="34"/>
      <c r="E26" s="40"/>
      <c r="F26" s="40"/>
      <c r="G26" s="40"/>
      <c r="H26" s="35"/>
      <c r="I26" s="19"/>
      <c r="J26" s="19"/>
      <c r="K26" s="19"/>
      <c r="L26" s="19"/>
      <c r="M26" s="19"/>
      <c r="N26" s="17"/>
      <c r="P26" s="3" t="s">
        <v>163</v>
      </c>
      <c r="Q26" s="1"/>
      <c r="S26" s="107"/>
      <c r="T26" s="112" t="s">
        <v>87</v>
      </c>
      <c r="U26" s="91" t="s">
        <v>105</v>
      </c>
      <c r="V26" s="91"/>
      <c r="W26" s="91"/>
    </row>
    <row r="27" spans="2:83" x14ac:dyDescent="0.2">
      <c r="C27" s="36" t="s">
        <v>89</v>
      </c>
      <c r="D27" s="34"/>
      <c r="E27" s="40"/>
      <c r="F27" s="40"/>
      <c r="G27" s="40"/>
      <c r="H27" s="35"/>
      <c r="I27" s="19"/>
      <c r="J27" s="19"/>
      <c r="K27" s="19"/>
      <c r="L27" s="19"/>
      <c r="M27" s="19"/>
      <c r="N27" s="17"/>
      <c r="P27" s="1" t="s">
        <v>0</v>
      </c>
      <c r="Q27" s="265">
        <f>IF($Q7="RI",0.3446,0.3678)</f>
        <v>0.34460000000000002</v>
      </c>
      <c r="S27" s="107"/>
      <c r="T27" s="112"/>
      <c r="U27" s="91"/>
      <c r="V27" s="223"/>
      <c r="W27" s="91"/>
    </row>
    <row r="28" spans="2:83" ht="12" customHeight="1" x14ac:dyDescent="0.2">
      <c r="D28" s="34" t="s">
        <v>0</v>
      </c>
      <c r="E28" s="40"/>
      <c r="F28" s="40"/>
      <c r="G28" s="40"/>
      <c r="H28" s="35"/>
      <c r="I28" s="56">
        <f>ROUND(I10*$Q$27, 0)</f>
        <v>0</v>
      </c>
      <c r="J28" s="20">
        <f t="shared" ref="J28:M28" si="3">ROUND(J10*$Q$27, 0)</f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4">
        <f t="shared" ref="N28:N44" si="4">SUM(I28:M28)</f>
        <v>0</v>
      </c>
      <c r="P28" s="1" t="s">
        <v>14</v>
      </c>
      <c r="Q28" s="265">
        <f>IF($Q7="RI",0.2193,0.2758)</f>
        <v>0.21929999999999999</v>
      </c>
      <c r="S28" s="107"/>
      <c r="T28" s="108" t="s">
        <v>5</v>
      </c>
      <c r="U28" s="13" t="s">
        <v>119</v>
      </c>
      <c r="V28" s="223">
        <v>1.03</v>
      </c>
      <c r="W28" s="91"/>
    </row>
    <row r="29" spans="2:83" ht="12" customHeight="1" x14ac:dyDescent="0.2">
      <c r="D29" s="34" t="s">
        <v>59</v>
      </c>
      <c r="E29" s="40"/>
      <c r="F29" s="40"/>
      <c r="G29" s="40"/>
      <c r="H29" s="35"/>
      <c r="I29" s="56">
        <f t="shared" ref="I29:M32" si="5">ROUND(I11*$Q$27, 0)</f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4">
        <f t="shared" si="4"/>
        <v>0</v>
      </c>
      <c r="P29" s="1" t="s">
        <v>2</v>
      </c>
      <c r="Q29" s="265">
        <f>IF($Q7="RI",0.4174,0.4602)</f>
        <v>0.41739999999999999</v>
      </c>
      <c r="R29" s="189"/>
      <c r="S29" s="107"/>
      <c r="U29" s="13" t="s">
        <v>120</v>
      </c>
      <c r="V29" s="223">
        <v>1</v>
      </c>
      <c r="W29" s="91"/>
    </row>
    <row r="30" spans="2:83" ht="12" customHeight="1" x14ac:dyDescent="0.2">
      <c r="D30" s="34" t="s">
        <v>59</v>
      </c>
      <c r="E30" s="40"/>
      <c r="F30" s="40"/>
      <c r="G30" s="40"/>
      <c r="H30" s="35"/>
      <c r="I30" s="56">
        <f t="shared" si="5"/>
        <v>0</v>
      </c>
      <c r="J30" s="20">
        <f t="shared" si="5"/>
        <v>0</v>
      </c>
      <c r="K30" s="20">
        <f t="shared" si="5"/>
        <v>0</v>
      </c>
      <c r="L30" s="20">
        <f t="shared" si="5"/>
        <v>0</v>
      </c>
      <c r="M30" s="20">
        <f t="shared" si="5"/>
        <v>0</v>
      </c>
      <c r="N30" s="4">
        <f t="shared" si="4"/>
        <v>0</v>
      </c>
      <c r="P30" s="1" t="s">
        <v>16</v>
      </c>
      <c r="Q30" s="265">
        <f>IF($Q7="RI",0.087,0.0839)</f>
        <v>8.6999999999999994E-2</v>
      </c>
      <c r="R30" s="189"/>
      <c r="S30" s="107"/>
      <c r="T30" s="112"/>
      <c r="U30" s="91"/>
      <c r="V30" s="223"/>
      <c r="W30" s="91"/>
    </row>
    <row r="31" spans="2:83" ht="12" customHeight="1" x14ac:dyDescent="0.2">
      <c r="D31" s="34" t="s">
        <v>59</v>
      </c>
      <c r="E31" s="40"/>
      <c r="F31" s="40"/>
      <c r="G31" s="40"/>
      <c r="H31" s="35"/>
      <c r="I31" s="56">
        <f t="shared" si="5"/>
        <v>0</v>
      </c>
      <c r="J31" s="20">
        <f t="shared" si="5"/>
        <v>0</v>
      </c>
      <c r="K31" s="20">
        <f t="shared" si="5"/>
        <v>0</v>
      </c>
      <c r="L31" s="20">
        <f t="shared" si="5"/>
        <v>0</v>
      </c>
      <c r="M31" s="20">
        <f t="shared" si="5"/>
        <v>0</v>
      </c>
      <c r="N31" s="4">
        <f t="shared" si="4"/>
        <v>0</v>
      </c>
      <c r="P31" s="1" t="s">
        <v>4</v>
      </c>
      <c r="Q31" s="265">
        <f>IF($Q7="RI",0.0151,0.0277)</f>
        <v>1.5100000000000001E-2</v>
      </c>
      <c r="R31" s="189"/>
      <c r="S31" s="107"/>
      <c r="T31" s="112" t="s">
        <v>116</v>
      </c>
      <c r="U31" s="91" t="s">
        <v>117</v>
      </c>
      <c r="V31" s="223">
        <v>0.16209999999999999</v>
      </c>
      <c r="W31" s="91"/>
    </row>
    <row r="32" spans="2:83" ht="12" customHeight="1" x14ac:dyDescent="0.2">
      <c r="D32" s="34" t="s">
        <v>59</v>
      </c>
      <c r="E32" s="40"/>
      <c r="F32" s="40"/>
      <c r="G32" s="40"/>
      <c r="H32" s="35"/>
      <c r="I32" s="56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4">
        <f t="shared" si="4"/>
        <v>0</v>
      </c>
      <c r="P32" s="1" t="s">
        <v>15</v>
      </c>
      <c r="Q32" s="265">
        <f>IF($Q7="RI",0.1076,0.1309)</f>
        <v>0.1076</v>
      </c>
      <c r="R32" s="189"/>
      <c r="S32" s="107"/>
      <c r="T32" s="112"/>
      <c r="U32" s="91" t="s">
        <v>118</v>
      </c>
      <c r="V32" s="223">
        <v>0</v>
      </c>
      <c r="W32" s="91"/>
    </row>
    <row r="33" spans="2:83" x14ac:dyDescent="0.2">
      <c r="C33" s="32" t="s">
        <v>90</v>
      </c>
      <c r="D33" s="34"/>
      <c r="E33" s="40"/>
      <c r="F33" s="40"/>
      <c r="G33" s="40"/>
      <c r="H33" s="35"/>
      <c r="I33" s="83"/>
      <c r="J33" s="83"/>
      <c r="K33" s="83"/>
      <c r="L33" s="83"/>
      <c r="M33" s="83"/>
      <c r="N33" s="17"/>
      <c r="Q33" s="188"/>
      <c r="R33" s="189"/>
      <c r="S33" s="107"/>
      <c r="T33" s="112"/>
      <c r="U33" s="91"/>
      <c r="V33" s="91"/>
      <c r="W33" s="91"/>
    </row>
    <row r="34" spans="2:83" x14ac:dyDescent="0.2">
      <c r="D34" s="34" t="s">
        <v>1</v>
      </c>
      <c r="E34" s="40"/>
      <c r="F34" s="40"/>
      <c r="G34" s="40"/>
      <c r="H34" s="35"/>
      <c r="I34" s="56">
        <f>ROUND(I16*$Q$28, 0)</f>
        <v>0</v>
      </c>
      <c r="J34" s="20">
        <f t="shared" ref="J34:M34" si="6">ROUND(J16*$Q$28, 0)</f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4">
        <f t="shared" si="4"/>
        <v>0</v>
      </c>
      <c r="Q34" s="188"/>
      <c r="R34" s="189"/>
      <c r="S34" s="107"/>
      <c r="T34" s="112"/>
      <c r="U34" s="91"/>
      <c r="V34" s="91"/>
      <c r="W34" s="91"/>
    </row>
    <row r="35" spans="2:83" x14ac:dyDescent="0.2">
      <c r="D35" s="34" t="s">
        <v>1</v>
      </c>
      <c r="E35" s="40"/>
      <c r="F35" s="40"/>
      <c r="G35" s="40"/>
      <c r="H35" s="35"/>
      <c r="I35" s="56">
        <f t="shared" ref="I35:M36" si="7">ROUND(I17*$Q$28, 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4">
        <f t="shared" si="4"/>
        <v>0</v>
      </c>
      <c r="Q35" s="188"/>
      <c r="R35" s="189"/>
      <c r="S35" s="107"/>
      <c r="T35" s="112"/>
      <c r="U35" s="91"/>
      <c r="V35" s="91"/>
      <c r="W35" s="91"/>
    </row>
    <row r="36" spans="2:83" x14ac:dyDescent="0.2">
      <c r="D36" s="34" t="s">
        <v>1</v>
      </c>
      <c r="E36" s="40"/>
      <c r="F36" s="40"/>
      <c r="G36" s="40"/>
      <c r="H36" s="35"/>
      <c r="I36" s="56">
        <f t="shared" si="7"/>
        <v>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0</v>
      </c>
      <c r="N36" s="4">
        <f t="shared" si="4"/>
        <v>0</v>
      </c>
      <c r="Q36" s="188"/>
      <c r="R36" s="189"/>
      <c r="S36" s="107"/>
      <c r="T36" s="112"/>
      <c r="U36" s="91"/>
      <c r="V36" s="91"/>
      <c r="W36" s="91"/>
    </row>
    <row r="37" spans="2:83" x14ac:dyDescent="0.2">
      <c r="D37" s="34" t="s">
        <v>2</v>
      </c>
      <c r="E37" s="40"/>
      <c r="F37" s="40"/>
      <c r="G37" s="40"/>
      <c r="H37" s="35"/>
      <c r="I37" s="56">
        <f>ROUND(I19*$Q$29, 0)</f>
        <v>0</v>
      </c>
      <c r="J37" s="20">
        <f t="shared" ref="J37:M38" si="8">ROUND(J19*$Q$29, 0)</f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4">
        <f t="shared" si="4"/>
        <v>0</v>
      </c>
      <c r="S37" s="107"/>
      <c r="T37" s="112"/>
      <c r="U37" s="91"/>
      <c r="V37" s="91"/>
      <c r="W37" s="91"/>
    </row>
    <row r="38" spans="2:83" x14ac:dyDescent="0.2">
      <c r="D38" s="34" t="s">
        <v>2</v>
      </c>
      <c r="E38" s="40"/>
      <c r="F38" s="40"/>
      <c r="G38" s="40"/>
      <c r="H38" s="35"/>
      <c r="I38" s="56">
        <f>ROUND(I20*$Q$29, 0)</f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4">
        <f t="shared" si="4"/>
        <v>0</v>
      </c>
      <c r="S38" s="107"/>
      <c r="T38" s="112"/>
      <c r="U38" s="91"/>
      <c r="V38" s="91"/>
      <c r="W38" s="91"/>
    </row>
    <row r="39" spans="2:83" x14ac:dyDescent="0.2">
      <c r="D39" s="34" t="s">
        <v>3</v>
      </c>
      <c r="E39" s="40"/>
      <c r="F39" s="40"/>
      <c r="G39" s="40"/>
      <c r="H39" s="35"/>
      <c r="I39" s="56">
        <f>ROUND(I21*$Q$30, 0)</f>
        <v>0</v>
      </c>
      <c r="J39" s="20">
        <f t="shared" ref="J39:M40" si="9">ROUND(J21*$Q$30, 0)</f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4">
        <f t="shared" si="4"/>
        <v>0</v>
      </c>
      <c r="R39" s="68"/>
      <c r="S39" s="107"/>
      <c r="T39" s="112"/>
      <c r="U39" s="91"/>
      <c r="V39" s="91"/>
      <c r="W39" s="91"/>
    </row>
    <row r="40" spans="2:83" x14ac:dyDescent="0.2">
      <c r="D40" s="34" t="s">
        <v>3</v>
      </c>
      <c r="E40" s="40"/>
      <c r="F40" s="40"/>
      <c r="G40" s="40"/>
      <c r="H40" s="35"/>
      <c r="I40" s="56">
        <f>ROUND(I22*$Q$30, 0)</f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4">
        <f t="shared" si="4"/>
        <v>0</v>
      </c>
      <c r="R40" s="68"/>
      <c r="S40" s="107"/>
      <c r="T40" s="112"/>
      <c r="U40" s="91"/>
      <c r="V40" s="91"/>
      <c r="W40" s="91"/>
    </row>
    <row r="41" spans="2:83" x14ac:dyDescent="0.2">
      <c r="D41" s="34" t="s">
        <v>4</v>
      </c>
      <c r="E41" s="40"/>
      <c r="F41" s="40"/>
      <c r="G41" s="40"/>
      <c r="H41" s="35"/>
      <c r="I41" s="56">
        <f>ROUND(I23*$Q$31, 0)</f>
        <v>0</v>
      </c>
      <c r="J41" s="20">
        <f t="shared" ref="J41:M41" si="10">ROUND(J23*$Q$31, 0)</f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4">
        <f t="shared" si="4"/>
        <v>0</v>
      </c>
      <c r="S41" s="107"/>
      <c r="T41" s="112"/>
      <c r="U41" s="91"/>
      <c r="V41" s="91"/>
      <c r="W41" s="91"/>
    </row>
    <row r="42" spans="2:83" x14ac:dyDescent="0.2">
      <c r="D42" s="34" t="s">
        <v>15</v>
      </c>
      <c r="E42" s="40"/>
      <c r="F42" s="40"/>
      <c r="G42" s="40"/>
      <c r="H42" s="35"/>
      <c r="I42" s="56">
        <f>ROUND(I24*$Q$32, 0)</f>
        <v>0</v>
      </c>
      <c r="J42" s="20">
        <f t="shared" ref="J42:M42" si="11">ROUND(J24*$Q$32, 0)</f>
        <v>0</v>
      </c>
      <c r="K42" s="20">
        <f t="shared" si="11"/>
        <v>0</v>
      </c>
      <c r="L42" s="20">
        <f t="shared" si="11"/>
        <v>0</v>
      </c>
      <c r="M42" s="20">
        <f t="shared" si="11"/>
        <v>0</v>
      </c>
      <c r="N42" s="20">
        <f>ROUND(N24*$I114, 0)</f>
        <v>0</v>
      </c>
      <c r="S42" s="107"/>
      <c r="T42" s="112"/>
      <c r="U42" s="91"/>
      <c r="V42" s="91"/>
      <c r="W42" s="91"/>
    </row>
    <row r="43" spans="2:83" s="139" customFormat="1" x14ac:dyDescent="0.2">
      <c r="C43" s="99" t="s">
        <v>30</v>
      </c>
      <c r="E43" s="196"/>
      <c r="F43" s="196"/>
      <c r="G43" s="196"/>
      <c r="H43" s="198"/>
      <c r="I43" s="200">
        <f>SUM(I28:I42)</f>
        <v>0</v>
      </c>
      <c r="J43" s="200">
        <f t="shared" ref="J43:M43" si="12">SUM(J28:J42)</f>
        <v>0</v>
      </c>
      <c r="K43" s="200">
        <f t="shared" si="12"/>
        <v>0</v>
      </c>
      <c r="L43" s="200">
        <f t="shared" si="12"/>
        <v>0</v>
      </c>
      <c r="M43" s="200">
        <f t="shared" si="12"/>
        <v>0</v>
      </c>
      <c r="N43" s="199">
        <f t="shared" si="4"/>
        <v>0</v>
      </c>
      <c r="O43" s="251"/>
      <c r="P43" s="201"/>
      <c r="Q43" s="202"/>
      <c r="R43" s="203"/>
      <c r="S43" s="224"/>
      <c r="T43" s="204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2:83" s="10" customFormat="1" ht="12.75" x14ac:dyDescent="0.2">
      <c r="B44" s="10" t="s">
        <v>88</v>
      </c>
      <c r="E44" s="205"/>
      <c r="F44" s="205"/>
      <c r="G44" s="205"/>
      <c r="H44" s="50"/>
      <c r="I44" s="57">
        <f>I25+I43</f>
        <v>0</v>
      </c>
      <c r="J44" s="57">
        <f>J25+J43</f>
        <v>0</v>
      </c>
      <c r="K44" s="57">
        <f>K25+K43</f>
        <v>0</v>
      </c>
      <c r="L44" s="57">
        <f>L25+L43</f>
        <v>0</v>
      </c>
      <c r="M44" s="57">
        <f>M25+M43</f>
        <v>0</v>
      </c>
      <c r="N44" s="206">
        <f t="shared" si="4"/>
        <v>0</v>
      </c>
      <c r="O44" s="252"/>
      <c r="P44" s="86"/>
      <c r="Q44" s="225"/>
      <c r="R44" s="226"/>
      <c r="S44" s="227"/>
      <c r="T44" s="15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</row>
    <row r="45" spans="2:83" x14ac:dyDescent="0.2">
      <c r="D45" s="186"/>
      <c r="E45" s="43"/>
      <c r="F45" s="43"/>
      <c r="G45" s="43"/>
      <c r="H45" s="187"/>
      <c r="I45" s="19"/>
      <c r="J45" s="19"/>
      <c r="K45" s="19"/>
      <c r="L45" s="19"/>
      <c r="M45" s="19"/>
      <c r="N45" s="17"/>
      <c r="P45" s="17"/>
      <c r="Q45" s="62"/>
      <c r="R45" s="73"/>
      <c r="S45" s="107"/>
      <c r="T45" s="112"/>
      <c r="U45" s="91"/>
      <c r="V45" s="91"/>
      <c r="W45" s="91"/>
    </row>
    <row r="46" spans="2:83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P46" s="54"/>
      <c r="S46" s="107"/>
      <c r="T46" s="112"/>
      <c r="U46" s="91"/>
      <c r="V46" s="91"/>
      <c r="W46" s="91"/>
    </row>
    <row r="47" spans="2:83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P47" s="16"/>
      <c r="Q47" s="228"/>
      <c r="R47" s="229"/>
    </row>
    <row r="48" spans="2:83" x14ac:dyDescent="0.2">
      <c r="D48" s="34" t="s">
        <v>137</v>
      </c>
      <c r="E48" s="40"/>
      <c r="F48" s="300">
        <v>5100</v>
      </c>
      <c r="G48" s="40"/>
      <c r="H48" s="35"/>
      <c r="I48" s="19"/>
      <c r="J48" s="19"/>
      <c r="K48" s="19"/>
      <c r="L48" s="19"/>
      <c r="M48" s="19"/>
      <c r="N48" s="4">
        <f t="shared" ref="N48:N73" si="13">SUM(I48:M48)</f>
        <v>0</v>
      </c>
      <c r="S48" s="107"/>
      <c r="T48" s="112"/>
      <c r="U48" s="91"/>
      <c r="V48" s="91"/>
      <c r="W48" s="91"/>
    </row>
    <row r="49" spans="3:83" x14ac:dyDescent="0.2">
      <c r="D49" s="34" t="s">
        <v>138</v>
      </c>
      <c r="E49" s="40"/>
      <c r="F49" s="300">
        <v>5200</v>
      </c>
      <c r="G49" s="40"/>
      <c r="H49" s="35"/>
      <c r="I49" s="19"/>
      <c r="J49" s="19"/>
      <c r="K49" s="19"/>
      <c r="L49" s="19"/>
      <c r="M49" s="19"/>
      <c r="N49" s="4">
        <f t="shared" si="13"/>
        <v>0</v>
      </c>
      <c r="S49" s="107"/>
      <c r="T49" s="112"/>
      <c r="U49" s="91"/>
      <c r="V49" s="91"/>
      <c r="W49" s="91"/>
    </row>
    <row r="50" spans="3:83" x14ac:dyDescent="0.2">
      <c r="D50" s="34" t="s">
        <v>61</v>
      </c>
      <c r="E50" s="40"/>
      <c r="F50" s="300">
        <v>5300</v>
      </c>
      <c r="G50" s="40"/>
      <c r="H50" s="35"/>
      <c r="I50" s="19"/>
      <c r="J50" s="19"/>
      <c r="K50" s="19"/>
      <c r="L50" s="19"/>
      <c r="M50" s="19"/>
      <c r="N50" s="4">
        <f t="shared" si="13"/>
        <v>0</v>
      </c>
      <c r="P50" s="16"/>
      <c r="Q50" s="228"/>
      <c r="R50" s="229"/>
      <c r="S50" s="107"/>
      <c r="T50" s="112"/>
      <c r="U50" s="91"/>
      <c r="V50" s="91"/>
      <c r="W50" s="91"/>
    </row>
    <row r="51" spans="3:83" s="139" customFormat="1" x14ac:dyDescent="0.2">
      <c r="C51" s="99" t="s">
        <v>151</v>
      </c>
      <c r="E51" s="196"/>
      <c r="F51" s="301"/>
      <c r="G51" s="196"/>
      <c r="H51" s="198"/>
      <c r="I51" s="277">
        <f>SUM(I48:I50)</f>
        <v>0</v>
      </c>
      <c r="J51" s="277">
        <f t="shared" ref="J51:M51" si="14">SUM(J48:J50)</f>
        <v>0</v>
      </c>
      <c r="K51" s="277">
        <f t="shared" si="14"/>
        <v>0</v>
      </c>
      <c r="L51" s="277">
        <f t="shared" si="14"/>
        <v>0</v>
      </c>
      <c r="M51" s="277">
        <f t="shared" si="14"/>
        <v>0</v>
      </c>
      <c r="N51" s="199">
        <f>SUM(N48:N50)</f>
        <v>0</v>
      </c>
      <c r="O51" s="251"/>
      <c r="P51" s="201"/>
      <c r="Q51" s="202"/>
      <c r="R51" s="203"/>
      <c r="S51" s="224"/>
      <c r="T51" s="204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3:83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P52" s="16"/>
      <c r="Q52" s="228"/>
      <c r="R52" s="229"/>
    </row>
    <row r="53" spans="3:83" x14ac:dyDescent="0.2">
      <c r="D53" s="34" t="s">
        <v>142</v>
      </c>
      <c r="E53" s="40"/>
      <c r="F53" s="300">
        <v>3000</v>
      </c>
      <c r="G53" s="40"/>
      <c r="H53" s="35"/>
      <c r="I53" s="19"/>
      <c r="J53" s="19"/>
      <c r="K53" s="19"/>
      <c r="L53" s="19"/>
      <c r="M53" s="19"/>
      <c r="N53" s="4">
        <f t="shared" si="13"/>
        <v>0</v>
      </c>
      <c r="P53" s="16"/>
      <c r="Q53" s="228"/>
      <c r="R53" s="229"/>
    </row>
    <row r="54" spans="3:83" x14ac:dyDescent="0.2">
      <c r="D54" s="34" t="s">
        <v>141</v>
      </c>
      <c r="E54" s="40"/>
      <c r="F54" s="300">
        <v>3300</v>
      </c>
      <c r="G54" s="40"/>
      <c r="H54" s="35"/>
      <c r="I54" s="19"/>
      <c r="J54" s="19"/>
      <c r="K54" s="19"/>
      <c r="L54" s="19"/>
      <c r="M54" s="19"/>
      <c r="N54" s="4">
        <f t="shared" si="13"/>
        <v>0</v>
      </c>
      <c r="P54" s="16"/>
      <c r="Q54" s="228"/>
      <c r="R54" s="229"/>
    </row>
    <row r="55" spans="3:83" x14ac:dyDescent="0.2">
      <c r="D55" s="34" t="s">
        <v>143</v>
      </c>
      <c r="E55" s="40"/>
      <c r="F55" s="300">
        <v>3400</v>
      </c>
      <c r="G55" s="40"/>
      <c r="H55" s="35"/>
      <c r="I55" s="19"/>
      <c r="J55" s="19"/>
      <c r="K55" s="19"/>
      <c r="L55" s="19"/>
      <c r="M55" s="19"/>
      <c r="N55" s="4">
        <f t="shared" si="13"/>
        <v>0</v>
      </c>
      <c r="P55" s="16"/>
      <c r="Q55" s="228"/>
      <c r="R55" s="229"/>
    </row>
    <row r="56" spans="3:83" x14ac:dyDescent="0.2">
      <c r="D56" s="34" t="s">
        <v>144</v>
      </c>
      <c r="E56" s="40"/>
      <c r="F56" s="300">
        <v>4000</v>
      </c>
      <c r="G56" s="40"/>
      <c r="H56" s="35"/>
      <c r="I56" s="19"/>
      <c r="J56" s="19"/>
      <c r="K56" s="19"/>
      <c r="L56" s="19"/>
      <c r="M56" s="19"/>
      <c r="N56" s="4">
        <f t="shared" si="13"/>
        <v>0</v>
      </c>
      <c r="P56" s="16"/>
      <c r="Q56" s="228"/>
      <c r="R56" s="229"/>
    </row>
    <row r="57" spans="3:83" x14ac:dyDescent="0.2">
      <c r="D57" s="34" t="s">
        <v>139</v>
      </c>
      <c r="E57" s="40"/>
      <c r="F57" s="300">
        <v>4001</v>
      </c>
      <c r="G57" s="40"/>
      <c r="H57" s="35"/>
      <c r="I57" s="19"/>
      <c r="J57" s="19"/>
      <c r="K57" s="19"/>
      <c r="L57" s="19"/>
      <c r="M57" s="19"/>
      <c r="N57" s="4">
        <f t="shared" si="13"/>
        <v>0</v>
      </c>
      <c r="P57" s="16"/>
      <c r="Q57" s="228"/>
      <c r="R57" s="229"/>
    </row>
    <row r="58" spans="3:83" x14ac:dyDescent="0.2">
      <c r="D58" s="34" t="s">
        <v>140</v>
      </c>
      <c r="E58" s="40"/>
      <c r="F58" s="300">
        <v>3100</v>
      </c>
      <c r="G58" s="40"/>
      <c r="H58" s="35"/>
      <c r="I58" s="19"/>
      <c r="J58" s="19"/>
      <c r="K58" s="19"/>
      <c r="L58" s="19"/>
      <c r="M58" s="19"/>
      <c r="N58" s="4">
        <f t="shared" si="13"/>
        <v>0</v>
      </c>
      <c r="P58" s="16"/>
      <c r="Q58" s="228"/>
      <c r="R58" s="229"/>
    </row>
    <row r="59" spans="3:83" x14ac:dyDescent="0.2">
      <c r="D59" s="34" t="s">
        <v>145</v>
      </c>
      <c r="E59" s="40"/>
      <c r="F59" s="300"/>
      <c r="G59" s="40"/>
      <c r="H59" s="35"/>
      <c r="I59" s="19"/>
      <c r="J59" s="19"/>
      <c r="K59" s="19"/>
      <c r="L59" s="19"/>
      <c r="M59" s="19"/>
      <c r="N59" s="4">
        <f t="shared" si="13"/>
        <v>0</v>
      </c>
      <c r="P59" s="16"/>
      <c r="Q59" s="228"/>
      <c r="R59" s="229"/>
    </row>
    <row r="60" spans="3:83" s="139" customFormat="1" x14ac:dyDescent="0.2">
      <c r="C60" s="99" t="s">
        <v>150</v>
      </c>
      <c r="E60" s="196"/>
      <c r="F60" s="301"/>
      <c r="G60" s="196"/>
      <c r="H60" s="198"/>
      <c r="I60" s="277">
        <f>SUM(I53:I59)</f>
        <v>0</v>
      </c>
      <c r="J60" s="277">
        <f t="shared" ref="J60:M60" si="15">SUM(J53:J59)</f>
        <v>0</v>
      </c>
      <c r="K60" s="277">
        <f t="shared" si="15"/>
        <v>0</v>
      </c>
      <c r="L60" s="277">
        <f t="shared" si="15"/>
        <v>0</v>
      </c>
      <c r="M60" s="277">
        <f t="shared" si="15"/>
        <v>0</v>
      </c>
      <c r="N60" s="199">
        <f>SUM(N53:N59)</f>
        <v>0</v>
      </c>
      <c r="O60" s="251"/>
      <c r="P60" s="201"/>
      <c r="Q60" s="202"/>
      <c r="R60" s="203"/>
      <c r="S60" s="224"/>
      <c r="T60" s="204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3:83" x14ac:dyDescent="0.2">
      <c r="C61" s="36" t="s">
        <v>111</v>
      </c>
      <c r="E61" s="40"/>
      <c r="F61" s="303"/>
      <c r="G61" s="190"/>
      <c r="H61" s="191"/>
      <c r="I61" s="192"/>
      <c r="J61" s="192"/>
      <c r="K61" s="192"/>
      <c r="L61" s="192"/>
      <c r="M61" s="192"/>
      <c r="N61" s="193"/>
      <c r="P61" s="16"/>
      <c r="Q61" s="228"/>
      <c r="R61" s="229"/>
    </row>
    <row r="62" spans="3:83" x14ac:dyDescent="0.2">
      <c r="D62" s="34" t="s">
        <v>69</v>
      </c>
      <c r="E62" s="40"/>
      <c r="F62" s="300"/>
      <c r="G62" s="40"/>
      <c r="H62" s="35"/>
      <c r="I62" s="19"/>
      <c r="J62" s="19"/>
      <c r="K62" s="19"/>
      <c r="L62" s="19"/>
      <c r="M62" s="19"/>
      <c r="N62" s="4">
        <f t="shared" si="13"/>
        <v>0</v>
      </c>
      <c r="P62" s="16"/>
      <c r="Q62" s="228"/>
      <c r="R62" s="229"/>
    </row>
    <row r="63" spans="3:83" x14ac:dyDescent="0.2">
      <c r="D63" s="34" t="s">
        <v>158</v>
      </c>
      <c r="E63" s="40"/>
      <c r="F63" s="300">
        <v>8030</v>
      </c>
      <c r="G63" s="40"/>
      <c r="H63" s="35"/>
      <c r="I63" s="19"/>
      <c r="J63" s="19"/>
      <c r="K63" s="19"/>
      <c r="L63" s="19"/>
      <c r="M63" s="19"/>
      <c r="N63" s="4">
        <f t="shared" si="13"/>
        <v>0</v>
      </c>
      <c r="P63" s="16"/>
      <c r="Q63" s="228"/>
      <c r="R63" s="229"/>
    </row>
    <row r="64" spans="3:83" x14ac:dyDescent="0.2">
      <c r="D64" s="34" t="s">
        <v>159</v>
      </c>
      <c r="E64" s="40"/>
      <c r="F64" s="300">
        <v>8030</v>
      </c>
      <c r="G64" s="40"/>
      <c r="H64" s="35"/>
      <c r="I64" s="19"/>
      <c r="J64" s="19"/>
      <c r="K64" s="19"/>
      <c r="L64" s="19"/>
      <c r="M64" s="19"/>
      <c r="N64" s="4">
        <f t="shared" si="13"/>
        <v>0</v>
      </c>
    </row>
    <row r="65" spans="2:83" x14ac:dyDescent="0.2">
      <c r="D65" s="34" t="s">
        <v>160</v>
      </c>
      <c r="E65" s="40"/>
      <c r="F65" s="300">
        <v>8200</v>
      </c>
      <c r="G65" s="40"/>
      <c r="H65" s="35"/>
      <c r="I65" s="19"/>
      <c r="J65" s="19"/>
      <c r="K65" s="19"/>
      <c r="L65" s="19"/>
      <c r="M65" s="19"/>
      <c r="N65" s="4">
        <f t="shared" si="13"/>
        <v>0</v>
      </c>
    </row>
    <row r="66" spans="2:83" x14ac:dyDescent="0.2">
      <c r="D66" s="34" t="s">
        <v>21</v>
      </c>
      <c r="E66" s="40"/>
      <c r="F66" s="300"/>
      <c r="G66" s="40"/>
      <c r="H66" s="35"/>
      <c r="I66" s="19"/>
      <c r="J66" s="19"/>
      <c r="K66" s="19"/>
      <c r="L66" s="19"/>
      <c r="M66" s="19"/>
      <c r="N66" s="4">
        <f t="shared" si="13"/>
        <v>0</v>
      </c>
    </row>
    <row r="67" spans="2:83" x14ac:dyDescent="0.2">
      <c r="D67" s="34" t="s">
        <v>21</v>
      </c>
      <c r="E67" s="40"/>
      <c r="F67" s="300"/>
      <c r="G67" s="40"/>
      <c r="H67" s="35"/>
      <c r="I67" s="19"/>
      <c r="J67" s="19"/>
      <c r="K67" s="19"/>
      <c r="L67" s="19"/>
      <c r="M67" s="19"/>
      <c r="N67" s="4">
        <f t="shared" si="13"/>
        <v>0</v>
      </c>
    </row>
    <row r="68" spans="2:83" s="139" customFormat="1" x14ac:dyDescent="0.2">
      <c r="C68" s="99" t="s">
        <v>149</v>
      </c>
      <c r="E68" s="196"/>
      <c r="F68" s="301"/>
      <c r="G68" s="196"/>
      <c r="H68" s="198"/>
      <c r="I68" s="277">
        <f>SUM(I62:I67)</f>
        <v>0</v>
      </c>
      <c r="J68" s="277">
        <f t="shared" ref="J68:M68" si="16">SUM(J62:J67)</f>
        <v>0</v>
      </c>
      <c r="K68" s="277">
        <f t="shared" si="16"/>
        <v>0</v>
      </c>
      <c r="L68" s="277">
        <f t="shared" si="16"/>
        <v>0</v>
      </c>
      <c r="M68" s="277">
        <f t="shared" si="16"/>
        <v>0</v>
      </c>
      <c r="N68" s="199">
        <f>SUM(N62:N67)</f>
        <v>0</v>
      </c>
      <c r="O68" s="251"/>
      <c r="P68" s="201"/>
      <c r="Q68" s="202"/>
      <c r="R68" s="203"/>
      <c r="S68" s="224"/>
      <c r="T68" s="204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2:83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P69" s="16"/>
      <c r="Q69" s="228"/>
      <c r="R69" s="229"/>
    </row>
    <row r="70" spans="2:83" x14ac:dyDescent="0.2">
      <c r="D70" s="34" t="s">
        <v>43</v>
      </c>
      <c r="E70" s="40"/>
      <c r="F70" s="300">
        <v>8990</v>
      </c>
      <c r="G70" s="40"/>
      <c r="H70" s="35"/>
      <c r="I70" s="19"/>
      <c r="J70" s="19"/>
      <c r="K70" s="19"/>
      <c r="L70" s="19"/>
      <c r="M70" s="19"/>
      <c r="N70" s="4">
        <f t="shared" si="13"/>
        <v>0</v>
      </c>
    </row>
    <row r="71" spans="2:83" x14ac:dyDescent="0.2">
      <c r="D71" s="34" t="s">
        <v>44</v>
      </c>
      <c r="E71" s="40"/>
      <c r="F71" s="300"/>
      <c r="G71" s="40"/>
      <c r="H71" s="35"/>
      <c r="I71" s="19"/>
      <c r="J71" s="19"/>
      <c r="K71" s="19"/>
      <c r="L71" s="19"/>
      <c r="M71" s="19"/>
      <c r="N71" s="4">
        <f t="shared" si="13"/>
        <v>0</v>
      </c>
    </row>
    <row r="72" spans="2:83" x14ac:dyDescent="0.2">
      <c r="D72" s="34" t="s">
        <v>45</v>
      </c>
      <c r="E72" s="40"/>
      <c r="F72" s="300"/>
      <c r="G72" s="40"/>
      <c r="H72" s="35"/>
      <c r="I72" s="19"/>
      <c r="J72" s="19"/>
      <c r="K72" s="19"/>
      <c r="L72" s="19"/>
      <c r="M72" s="19"/>
      <c r="N72" s="4">
        <f t="shared" si="13"/>
        <v>0</v>
      </c>
    </row>
    <row r="73" spans="2:83" x14ac:dyDescent="0.2">
      <c r="D73" s="34" t="s">
        <v>46</v>
      </c>
      <c r="E73" s="40"/>
      <c r="F73" s="300"/>
      <c r="G73" s="40"/>
      <c r="H73" s="35"/>
      <c r="I73" s="19"/>
      <c r="J73" s="19"/>
      <c r="K73" s="19"/>
      <c r="L73" s="19"/>
      <c r="M73" s="19"/>
      <c r="N73" s="4">
        <f t="shared" si="13"/>
        <v>0</v>
      </c>
    </row>
    <row r="74" spans="2:83" s="139" customFormat="1" x14ac:dyDescent="0.2">
      <c r="C74" s="99" t="s">
        <v>152</v>
      </c>
      <c r="E74" s="196"/>
      <c r="F74" s="301"/>
      <c r="G74" s="196"/>
      <c r="H74" s="198"/>
      <c r="I74" s="277">
        <f>SUM(I70:I73)</f>
        <v>0</v>
      </c>
      <c r="J74" s="277">
        <f t="shared" ref="J74:M74" si="17">SUM(J70:J73)</f>
        <v>0</v>
      </c>
      <c r="K74" s="277">
        <f t="shared" si="17"/>
        <v>0</v>
      </c>
      <c r="L74" s="277">
        <f t="shared" si="17"/>
        <v>0</v>
      </c>
      <c r="M74" s="277">
        <f t="shared" si="17"/>
        <v>0</v>
      </c>
      <c r="N74" s="199">
        <f>SUM(N69:N73)</f>
        <v>0</v>
      </c>
      <c r="O74" s="251"/>
      <c r="P74" s="201"/>
      <c r="Q74" s="202"/>
      <c r="R74" s="203"/>
      <c r="S74" s="224"/>
      <c r="T74" s="204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2:83" s="10" customFormat="1" ht="12.75" x14ac:dyDescent="0.2">
      <c r="B75" s="10" t="s">
        <v>109</v>
      </c>
      <c r="E75" s="205"/>
      <c r="F75" s="301"/>
      <c r="G75" s="205"/>
      <c r="H75" s="50"/>
      <c r="I75" s="57">
        <f>SUM(I51,I60,I68,I74)</f>
        <v>0</v>
      </c>
      <c r="J75" s="57">
        <f t="shared" ref="J75:M75" si="18">SUM(J51,J60,J68,J74)</f>
        <v>0</v>
      </c>
      <c r="K75" s="57">
        <f t="shared" si="18"/>
        <v>0</v>
      </c>
      <c r="L75" s="57">
        <f t="shared" si="18"/>
        <v>0</v>
      </c>
      <c r="M75" s="57">
        <f t="shared" si="18"/>
        <v>0</v>
      </c>
      <c r="N75" s="206">
        <f>SUM(N51,N60,N68,N74)</f>
        <v>0</v>
      </c>
      <c r="O75" s="252"/>
      <c r="P75" s="86"/>
      <c r="Q75" s="225"/>
      <c r="R75" s="226"/>
      <c r="S75" s="227"/>
      <c r="T75" s="15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</row>
    <row r="76" spans="2:83" x14ac:dyDescent="0.2">
      <c r="D76" s="34"/>
      <c r="E76" s="40"/>
      <c r="F76" s="300"/>
      <c r="G76" s="40"/>
      <c r="H76" s="35"/>
      <c r="I76" s="19"/>
      <c r="J76" s="19"/>
      <c r="K76" s="19"/>
      <c r="L76" s="19"/>
      <c r="M76" s="19"/>
      <c r="N76" s="17"/>
    </row>
    <row r="77" spans="2:83" s="207" customFormat="1" ht="12.75" x14ac:dyDescent="0.2">
      <c r="B77" s="207" t="s">
        <v>51</v>
      </c>
      <c r="E77" s="208"/>
      <c r="F77" s="304"/>
      <c r="G77" s="208"/>
      <c r="H77" s="209"/>
      <c r="I77" s="210">
        <f t="shared" ref="I77:N77" si="19">SUM(I75,I44)</f>
        <v>0</v>
      </c>
      <c r="J77" s="210">
        <f t="shared" si="19"/>
        <v>0</v>
      </c>
      <c r="K77" s="210">
        <f t="shared" si="19"/>
        <v>0</v>
      </c>
      <c r="L77" s="210">
        <f t="shared" si="19"/>
        <v>0</v>
      </c>
      <c r="M77" s="210">
        <f t="shared" si="19"/>
        <v>0</v>
      </c>
      <c r="N77" s="211">
        <f t="shared" si="19"/>
        <v>0</v>
      </c>
      <c r="O77" s="252"/>
      <c r="P77" s="86"/>
      <c r="Q77" s="225"/>
      <c r="R77" s="226"/>
      <c r="S77" s="227"/>
      <c r="T77" s="151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3" x14ac:dyDescent="0.2">
      <c r="D78" s="34"/>
      <c r="E78" s="40"/>
      <c r="F78" s="300"/>
      <c r="G78" s="40"/>
      <c r="H78" s="35"/>
      <c r="I78" s="19"/>
      <c r="J78" s="19"/>
      <c r="K78" s="19"/>
      <c r="L78" s="19"/>
      <c r="M78" s="19"/>
      <c r="N78" s="17"/>
    </row>
    <row r="79" spans="2:83" x14ac:dyDescent="0.2">
      <c r="B79" s="15" t="s">
        <v>155</v>
      </c>
      <c r="C79" s="15"/>
      <c r="D79" s="34"/>
      <c r="E79" s="40"/>
      <c r="F79" s="300"/>
      <c r="G79" s="40"/>
      <c r="H79" s="35"/>
      <c r="I79" s="19"/>
      <c r="J79" s="19"/>
      <c r="K79" s="19"/>
      <c r="L79" s="19"/>
      <c r="M79" s="19"/>
      <c r="N79" s="17"/>
      <c r="P79" s="16"/>
      <c r="Q79" s="228"/>
      <c r="R79" s="229"/>
    </row>
    <row r="80" spans="2:83" ht="12.75" x14ac:dyDescent="0.2">
      <c r="D80" s="34" t="s">
        <v>12</v>
      </c>
      <c r="E80" s="40"/>
      <c r="F80" s="300">
        <v>4200</v>
      </c>
      <c r="G80" s="40"/>
      <c r="H80" s="35"/>
      <c r="I80" s="19"/>
      <c r="J80" s="19"/>
      <c r="K80" s="19"/>
      <c r="L80" s="19"/>
      <c r="M80" s="19"/>
      <c r="N80" s="4">
        <f>SUM(I80:M80)</f>
        <v>0</v>
      </c>
      <c r="P80" s="86"/>
      <c r="Q80" s="225"/>
      <c r="R80" s="226"/>
    </row>
    <row r="81" spans="2:83" x14ac:dyDescent="0.2">
      <c r="D81" s="34" t="s">
        <v>52</v>
      </c>
      <c r="E81" s="40"/>
      <c r="F81" s="300">
        <v>9231</v>
      </c>
      <c r="G81" s="40"/>
      <c r="H81" s="35"/>
      <c r="I81" s="20">
        <f>ROUND(I21*$Q11, 0)</f>
        <v>0</v>
      </c>
      <c r="J81" s="20">
        <f>ROUND(J21*$Q11, 0)</f>
        <v>0</v>
      </c>
      <c r="K81" s="20">
        <f>ROUND(K21*$Q11, 0)</f>
        <v>0</v>
      </c>
      <c r="L81" s="20">
        <f>ROUND(L21*$Q11, 0)</f>
        <v>0</v>
      </c>
      <c r="M81" s="20">
        <f>ROUND(M21*$Q11, 0)</f>
        <v>0</v>
      </c>
      <c r="N81" s="4">
        <f t="shared" ref="N81:N93" si="20">SUM(I81:M81)</f>
        <v>0</v>
      </c>
    </row>
    <row r="82" spans="2:83" x14ac:dyDescent="0.2">
      <c r="D82" s="34" t="s">
        <v>52</v>
      </c>
      <c r="E82" s="40"/>
      <c r="F82" s="300"/>
      <c r="G82" s="40"/>
      <c r="H82" s="35"/>
      <c r="I82" s="20">
        <f>ROUND(I22*$Q11, 0)</f>
        <v>0</v>
      </c>
      <c r="J82" s="20">
        <f>ROUND(J22*$Q11, 0)</f>
        <v>0</v>
      </c>
      <c r="K82" s="20">
        <f>ROUND(K22*$Q11, 0)</f>
        <v>0</v>
      </c>
      <c r="L82" s="20">
        <f>ROUND(L22*$Q11, 0)</f>
        <v>0</v>
      </c>
      <c r="M82" s="20">
        <f>ROUND(M22*$Q11, 0)</f>
        <v>0</v>
      </c>
      <c r="N82" s="4">
        <f t="shared" si="20"/>
        <v>0</v>
      </c>
    </row>
    <row r="83" spans="2:83" x14ac:dyDescent="0.2">
      <c r="B83" s="34"/>
      <c r="C83" s="34"/>
      <c r="D83" s="34" t="s">
        <v>62</v>
      </c>
      <c r="E83" s="40"/>
      <c r="F83" s="300"/>
      <c r="G83" s="40"/>
      <c r="H83" s="35"/>
      <c r="I83" s="19"/>
      <c r="J83" s="19"/>
      <c r="K83" s="19"/>
      <c r="L83" s="19"/>
      <c r="M83" s="19"/>
      <c r="N83" s="4">
        <f t="shared" si="20"/>
        <v>0</v>
      </c>
      <c r="P83" s="16"/>
      <c r="Q83" s="228"/>
      <c r="R83" s="229"/>
    </row>
    <row r="84" spans="2:83" x14ac:dyDescent="0.2">
      <c r="B84" s="34"/>
      <c r="C84" s="34"/>
      <c r="D84" s="34" t="s">
        <v>63</v>
      </c>
      <c r="E84" s="40"/>
      <c r="F84" s="300">
        <v>9250</v>
      </c>
      <c r="G84" s="40"/>
      <c r="H84" s="35"/>
      <c r="I84" s="19"/>
      <c r="J84" s="19"/>
      <c r="K84" s="19"/>
      <c r="L84" s="19"/>
      <c r="M84" s="19"/>
      <c r="N84" s="4">
        <f t="shared" si="20"/>
        <v>0</v>
      </c>
      <c r="P84" s="16"/>
      <c r="Q84" s="228"/>
      <c r="R84" s="229"/>
    </row>
    <row r="85" spans="2:83" x14ac:dyDescent="0.2">
      <c r="B85" s="34"/>
      <c r="C85" s="34"/>
      <c r="D85" s="34" t="s">
        <v>64</v>
      </c>
      <c r="E85" s="40"/>
      <c r="F85" s="300"/>
      <c r="G85" s="40"/>
      <c r="H85" s="35"/>
      <c r="I85" s="19"/>
      <c r="J85" s="19"/>
      <c r="K85" s="19"/>
      <c r="L85" s="19"/>
      <c r="M85" s="19"/>
      <c r="N85" s="4">
        <f t="shared" si="20"/>
        <v>0</v>
      </c>
      <c r="P85" s="16"/>
      <c r="Q85" s="228"/>
      <c r="R85" s="229"/>
    </row>
    <row r="86" spans="2:83" x14ac:dyDescent="0.2">
      <c r="B86" s="34"/>
      <c r="C86" s="34"/>
      <c r="D86" s="34" t="s">
        <v>65</v>
      </c>
      <c r="E86" s="40"/>
      <c r="F86" s="300"/>
      <c r="G86" s="40"/>
      <c r="H86" s="35"/>
      <c r="I86" s="19"/>
      <c r="J86" s="19"/>
      <c r="K86" s="19"/>
      <c r="L86" s="19"/>
      <c r="M86" s="19"/>
      <c r="N86" s="4">
        <f t="shared" si="20"/>
        <v>0</v>
      </c>
      <c r="P86" s="16"/>
      <c r="Q86" s="228"/>
      <c r="R86" s="229"/>
    </row>
    <row r="87" spans="2:83" x14ac:dyDescent="0.2">
      <c r="B87" s="34"/>
      <c r="C87" s="34"/>
      <c r="D87" s="34" t="s">
        <v>66</v>
      </c>
      <c r="E87" s="40"/>
      <c r="F87" s="300"/>
      <c r="G87" s="40"/>
      <c r="H87" s="35"/>
      <c r="I87" s="19"/>
      <c r="J87" s="19"/>
      <c r="K87" s="19"/>
      <c r="L87" s="19"/>
      <c r="M87" s="19"/>
      <c r="N87" s="4">
        <f t="shared" si="20"/>
        <v>0</v>
      </c>
      <c r="P87" s="16"/>
      <c r="Q87" s="228"/>
      <c r="R87" s="229"/>
    </row>
    <row r="88" spans="2:83" ht="12.75" x14ac:dyDescent="0.2">
      <c r="D88" s="34" t="s">
        <v>156</v>
      </c>
      <c r="E88" s="40"/>
      <c r="F88" s="300"/>
      <c r="G88" s="40"/>
      <c r="H88" s="35"/>
      <c r="I88" s="19"/>
      <c r="J88" s="19"/>
      <c r="K88" s="19"/>
      <c r="L88" s="19"/>
      <c r="M88" s="19"/>
      <c r="N88" s="4">
        <f t="shared" si="20"/>
        <v>0</v>
      </c>
      <c r="P88" s="86"/>
      <c r="Q88" s="225"/>
      <c r="R88" s="226"/>
    </row>
    <row r="89" spans="2:83" x14ac:dyDescent="0.2">
      <c r="C89" s="36" t="s">
        <v>153</v>
      </c>
      <c r="E89" s="40"/>
      <c r="F89" s="303"/>
      <c r="G89" s="190"/>
      <c r="H89" s="191"/>
      <c r="I89" s="192"/>
      <c r="J89" s="192"/>
      <c r="K89" s="192"/>
      <c r="L89" s="192"/>
      <c r="M89" s="192"/>
      <c r="N89" s="193"/>
      <c r="P89" s="16"/>
      <c r="Q89" s="228"/>
      <c r="R89" s="229"/>
    </row>
    <row r="90" spans="2:83" ht="12.75" x14ac:dyDescent="0.2">
      <c r="D90" s="34" t="s">
        <v>39</v>
      </c>
      <c r="E90" s="40"/>
      <c r="F90" s="300">
        <v>9110</v>
      </c>
      <c r="G90" s="40"/>
      <c r="H90" s="35"/>
      <c r="I90" s="19"/>
      <c r="J90" s="19"/>
      <c r="K90" s="19"/>
      <c r="L90" s="19"/>
      <c r="M90" s="19"/>
      <c r="N90" s="4">
        <f t="shared" si="20"/>
        <v>0</v>
      </c>
      <c r="P90" s="230"/>
      <c r="Q90" s="231"/>
      <c r="R90" s="232"/>
    </row>
    <row r="91" spans="2:83" ht="12.75" x14ac:dyDescent="0.2">
      <c r="D91" s="34" t="s">
        <v>40</v>
      </c>
      <c r="E91" s="40"/>
      <c r="F91" s="40"/>
      <c r="G91" s="40"/>
      <c r="H91" s="35"/>
      <c r="I91" s="19"/>
      <c r="J91" s="19"/>
      <c r="K91" s="19"/>
      <c r="L91" s="19"/>
      <c r="M91" s="19"/>
      <c r="N91" s="4">
        <f t="shared" si="20"/>
        <v>0</v>
      </c>
      <c r="P91" s="230"/>
      <c r="Q91" s="231"/>
      <c r="R91" s="232"/>
    </row>
    <row r="92" spans="2:83" ht="12.75" x14ac:dyDescent="0.2">
      <c r="D92" s="34" t="s">
        <v>41</v>
      </c>
      <c r="E92" s="40"/>
      <c r="F92" s="40"/>
      <c r="G92" s="40"/>
      <c r="H92" s="35"/>
      <c r="I92" s="19"/>
      <c r="J92" s="19"/>
      <c r="K92" s="19"/>
      <c r="L92" s="19"/>
      <c r="M92" s="19"/>
      <c r="N92" s="4">
        <f t="shared" si="20"/>
        <v>0</v>
      </c>
      <c r="P92" s="230"/>
      <c r="Q92" s="231"/>
      <c r="R92" s="232"/>
    </row>
    <row r="93" spans="2:83" ht="12.75" x14ac:dyDescent="0.2">
      <c r="D93" s="34" t="s">
        <v>42</v>
      </c>
      <c r="E93" s="40"/>
      <c r="F93" s="40"/>
      <c r="G93" s="40"/>
      <c r="H93" s="35"/>
      <c r="I93" s="19"/>
      <c r="J93" s="19"/>
      <c r="K93" s="19"/>
      <c r="L93" s="19"/>
      <c r="M93" s="19"/>
      <c r="N93" s="4">
        <f t="shared" si="20"/>
        <v>0</v>
      </c>
      <c r="P93" s="230"/>
      <c r="Q93" s="231"/>
      <c r="R93" s="232"/>
    </row>
    <row r="94" spans="2:83" s="139" customFormat="1" x14ac:dyDescent="0.2">
      <c r="C94" s="99" t="s">
        <v>157</v>
      </c>
      <c r="E94" s="196"/>
      <c r="F94" s="196"/>
      <c r="G94" s="196"/>
      <c r="H94" s="198"/>
      <c r="I94" s="277">
        <f>SUM(I90:I93)</f>
        <v>0</v>
      </c>
      <c r="J94" s="277">
        <f t="shared" ref="J94:M94" si="21">SUM(J90:J93)</f>
        <v>0</v>
      </c>
      <c r="K94" s="277">
        <f t="shared" si="21"/>
        <v>0</v>
      </c>
      <c r="L94" s="277">
        <f t="shared" si="21"/>
        <v>0</v>
      </c>
      <c r="M94" s="277">
        <f t="shared" si="21"/>
        <v>0</v>
      </c>
      <c r="N94" s="277">
        <f>SUM(N90:N93)</f>
        <v>0</v>
      </c>
      <c r="O94" s="251"/>
      <c r="P94" s="201"/>
      <c r="Q94" s="202"/>
      <c r="R94" s="203"/>
      <c r="S94" s="224"/>
      <c r="T94" s="204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2:83" s="207" customFormat="1" ht="12.75" x14ac:dyDescent="0.2">
      <c r="B95" s="207" t="s">
        <v>24</v>
      </c>
      <c r="E95" s="212"/>
      <c r="F95" s="212"/>
      <c r="G95" s="212"/>
      <c r="H95" s="209"/>
      <c r="I95" s="210">
        <f>SUM(I80:I93)</f>
        <v>0</v>
      </c>
      <c r="J95" s="210">
        <f t="shared" ref="J95:N95" si="22">SUM(J80:J93)</f>
        <v>0</v>
      </c>
      <c r="K95" s="210">
        <f t="shared" si="22"/>
        <v>0</v>
      </c>
      <c r="L95" s="210">
        <f t="shared" si="22"/>
        <v>0</v>
      </c>
      <c r="M95" s="210">
        <f t="shared" si="22"/>
        <v>0</v>
      </c>
      <c r="N95" s="213">
        <f t="shared" si="22"/>
        <v>0</v>
      </c>
      <c r="O95" s="252"/>
      <c r="P95" s="86"/>
      <c r="Q95" s="225"/>
      <c r="R95" s="226"/>
      <c r="S95" s="227"/>
      <c r="T95" s="151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2:83" s="10" customFormat="1" ht="12.75" x14ac:dyDescent="0.2">
      <c r="D96" s="34"/>
      <c r="E96" s="40"/>
      <c r="F96" s="40"/>
      <c r="G96" s="40"/>
      <c r="H96" s="35"/>
      <c r="I96" s="21"/>
      <c r="J96" s="21"/>
      <c r="K96" s="21"/>
      <c r="L96" s="21"/>
      <c r="M96" s="21"/>
      <c r="N96" s="88"/>
      <c r="O96" s="252"/>
      <c r="P96" s="13"/>
      <c r="Q96" s="58"/>
      <c r="R96" s="66"/>
      <c r="S96" s="227"/>
      <c r="T96" s="151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214" customFormat="1" ht="14.25" x14ac:dyDescent="0.2">
      <c r="A97" s="214" t="s">
        <v>33</v>
      </c>
      <c r="D97" s="215"/>
      <c r="E97" s="216"/>
      <c r="F97" s="216"/>
      <c r="G97" s="216"/>
      <c r="H97" s="217"/>
      <c r="I97" s="218">
        <f>SUM(I95,I77)</f>
        <v>0</v>
      </c>
      <c r="J97" s="218">
        <f t="shared" ref="J97:N97" si="23">SUM(J95,J77)</f>
        <v>0</v>
      </c>
      <c r="K97" s="218">
        <f t="shared" si="23"/>
        <v>0</v>
      </c>
      <c r="L97" s="218">
        <f t="shared" si="23"/>
        <v>0</v>
      </c>
      <c r="M97" s="218">
        <f t="shared" si="23"/>
        <v>0</v>
      </c>
      <c r="N97" s="218">
        <f t="shared" si="23"/>
        <v>0</v>
      </c>
      <c r="O97" s="253"/>
      <c r="P97" s="152"/>
      <c r="Q97" s="233"/>
      <c r="R97" s="234"/>
      <c r="S97" s="235"/>
      <c r="T97" s="153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</row>
    <row r="98" spans="1:83" x14ac:dyDescent="0.2">
      <c r="D98" s="34"/>
      <c r="E98" s="40"/>
      <c r="F98" s="40"/>
      <c r="G98" s="40"/>
      <c r="H98" s="35"/>
      <c r="I98" s="19"/>
      <c r="J98" s="19"/>
      <c r="K98" s="19"/>
      <c r="L98" s="19"/>
      <c r="M98" s="19"/>
      <c r="N98" s="17"/>
    </row>
    <row r="99" spans="1:83" x14ac:dyDescent="0.2">
      <c r="B99" s="1" t="s">
        <v>35</v>
      </c>
      <c r="D99" s="34"/>
      <c r="E99" s="40"/>
      <c r="F99" s="40"/>
      <c r="G99" s="40"/>
      <c r="H99" s="40"/>
      <c r="I99" s="19"/>
      <c r="J99" s="19"/>
      <c r="K99" s="19"/>
      <c r="L99" s="19"/>
      <c r="M99" s="19"/>
      <c r="N99" s="17"/>
    </row>
    <row r="100" spans="1:83" x14ac:dyDescent="0.2">
      <c r="D100" s="25" t="s">
        <v>37</v>
      </c>
      <c r="F100" s="361">
        <f>Q13</f>
        <v>0.54800000000000004</v>
      </c>
      <c r="G100" s="361"/>
      <c r="H100" s="44" t="str">
        <f>R13</f>
        <v>MTDC</v>
      </c>
      <c r="I100" s="20">
        <f>ROUND(I77*$Q13, 0)</f>
        <v>0</v>
      </c>
      <c r="J100" s="20">
        <f>ROUND(J77*$Q13, 0)</f>
        <v>0</v>
      </c>
      <c r="K100" s="20">
        <f>ROUND(K77*$Q13, 0)</f>
        <v>0</v>
      </c>
      <c r="L100" s="20">
        <f>ROUND(L77*$Q13, 0)</f>
        <v>0</v>
      </c>
      <c r="M100" s="20">
        <f>ROUND(M77*$Q13, 0)</f>
        <v>0</v>
      </c>
      <c r="N100" s="4">
        <f>SUM(I100:M100)</f>
        <v>0</v>
      </c>
    </row>
    <row r="101" spans="1:83" s="22" customFormat="1" x14ac:dyDescent="0.2">
      <c r="D101" s="25" t="s">
        <v>38</v>
      </c>
      <c r="F101" s="362">
        <f>Q14</f>
        <v>0.42857000000000001</v>
      </c>
      <c r="G101" s="362"/>
      <c r="H101" s="45" t="str">
        <f>R14</f>
        <v>TDC</v>
      </c>
      <c r="I101" s="51">
        <f>ROUND(IF($R14="TDC",I$97*$Q14,I$77*$Q14),0)</f>
        <v>0</v>
      </c>
      <c r="J101" s="51">
        <f>ROUND(IF($R14="TDC",J$97*$Q14,J$77*$Q14),0)</f>
        <v>0</v>
      </c>
      <c r="K101" s="51">
        <f>ROUND(IF($R14="TDC",K$97*$Q14,K$77*$Q14),0)</f>
        <v>0</v>
      </c>
      <c r="L101" s="51">
        <f>ROUND(IF($R14="TDC",L$97*$Q14,L$77*$Q14),0)</f>
        <v>0</v>
      </c>
      <c r="M101" s="51">
        <f>ROUND(IF($R14="TDC",M$97*$Q14,M$77*$Q14),0)</f>
        <v>0</v>
      </c>
      <c r="N101" s="23">
        <f>SUM(I101:M101)</f>
        <v>0</v>
      </c>
      <c r="O101" s="254"/>
      <c r="P101" s="237"/>
      <c r="Q101" s="238"/>
      <c r="R101" s="239"/>
      <c r="S101" s="240"/>
      <c r="T101" s="154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</row>
    <row r="102" spans="1:83" s="26" customFormat="1" x14ac:dyDescent="0.2">
      <c r="D102" s="27" t="s">
        <v>36</v>
      </c>
      <c r="E102" s="46"/>
      <c r="F102" s="46"/>
      <c r="G102" s="46"/>
      <c r="H102" s="46"/>
      <c r="I102" s="52">
        <f>IF($N103&lt;$N100,I100-I103,0)</f>
        <v>0</v>
      </c>
      <c r="J102" s="52">
        <f>IF($N103&lt;$N100,J100-J103,0)</f>
        <v>0</v>
      </c>
      <c r="K102" s="52">
        <f>IF($N103&lt;$N100,K100-K103,0)</f>
        <v>0</v>
      </c>
      <c r="L102" s="52">
        <f>IF($N103&lt;$N100,L100-L103,0)</f>
        <v>0</v>
      </c>
      <c r="M102" s="52">
        <f>IF($N103&lt;$N100,M100-M103,0)</f>
        <v>0</v>
      </c>
      <c r="N102" s="28">
        <f>SUM(I102:M102)</f>
        <v>0</v>
      </c>
      <c r="O102" s="255"/>
      <c r="P102" s="237" t="s">
        <v>49</v>
      </c>
      <c r="Q102" s="241" t="e">
        <f>N102/N77</f>
        <v>#DIV/0!</v>
      </c>
      <c r="R102" s="242"/>
      <c r="S102" s="243"/>
      <c r="T102" s="155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</row>
    <row r="103" spans="1:83" s="214" customFormat="1" ht="14.25" x14ac:dyDescent="0.2">
      <c r="A103" s="214" t="s">
        <v>23</v>
      </c>
      <c r="E103" s="216"/>
      <c r="F103" s="216"/>
      <c r="G103" s="216"/>
      <c r="H103" s="217"/>
      <c r="I103" s="218">
        <f>IF(CUMULATIVE!$N100&gt;CUMULATIVE!$N101,I101,I100)</f>
        <v>0</v>
      </c>
      <c r="J103" s="218">
        <f>IF(CUMULATIVE!$N100&gt;CUMULATIVE!$N101,J101,J100)</f>
        <v>0</v>
      </c>
      <c r="K103" s="218">
        <f>IF(CUMULATIVE!$N100&gt;CUMULATIVE!$N101,K101,K100)</f>
        <v>0</v>
      </c>
      <c r="L103" s="218">
        <f>IF(CUMULATIVE!$N100&gt;CUMULATIVE!$N101,L101,L100)</f>
        <v>0</v>
      </c>
      <c r="M103" s="218">
        <f>IF(CUMULATIVE!$N100&gt;CUMULATIVE!$N101,M101,M100)</f>
        <v>0</v>
      </c>
      <c r="N103" s="218">
        <f>IF(CUMULATIVE!$N100&gt;CUMULATIVE!$N101,N101,N100)</f>
        <v>0</v>
      </c>
      <c r="O103" s="253"/>
      <c r="P103" s="152" t="s">
        <v>48</v>
      </c>
      <c r="Q103" s="245" t="e">
        <f>N103/N77</f>
        <v>#DIV/0!</v>
      </c>
      <c r="R103" s="246"/>
      <c r="S103" s="235"/>
      <c r="T103" s="153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</row>
    <row r="104" spans="1:83" x14ac:dyDescent="0.2">
      <c r="D104" s="34"/>
      <c r="E104" s="40"/>
      <c r="F104" s="40"/>
      <c r="G104" s="40"/>
      <c r="H104" s="35"/>
      <c r="I104" s="19"/>
      <c r="J104" s="19"/>
      <c r="K104" s="19"/>
      <c r="L104" s="19"/>
      <c r="M104" s="19"/>
      <c r="N104" s="17"/>
    </row>
    <row r="105" spans="1:83" s="256" customFormat="1" ht="15.75" thickBot="1" x14ac:dyDescent="0.25">
      <c r="A105" s="270" t="s">
        <v>13</v>
      </c>
      <c r="B105" s="271"/>
      <c r="C105" s="271"/>
      <c r="D105" s="272"/>
      <c r="E105" s="272"/>
      <c r="F105" s="272"/>
      <c r="G105" s="272"/>
      <c r="H105" s="273"/>
      <c r="I105" s="274">
        <f>SUM(I103,I97)</f>
        <v>0</v>
      </c>
      <c r="J105" s="274">
        <f t="shared" ref="J105:M105" si="24">SUM(J103,J97)</f>
        <v>0</v>
      </c>
      <c r="K105" s="274">
        <f t="shared" si="24"/>
        <v>0</v>
      </c>
      <c r="L105" s="274">
        <f t="shared" si="24"/>
        <v>0</v>
      </c>
      <c r="M105" s="274">
        <f t="shared" si="24"/>
        <v>0</v>
      </c>
      <c r="N105" s="275">
        <f>SUM(N103,N97)</f>
        <v>0</v>
      </c>
      <c r="O105" s="276"/>
      <c r="P105" s="259"/>
      <c r="Q105" s="260"/>
      <c r="R105" s="261"/>
      <c r="S105" s="262"/>
      <c r="T105" s="263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</row>
    <row r="106" spans="1:83" x14ac:dyDescent="0.2">
      <c r="A106" s="108"/>
      <c r="B106" s="108"/>
      <c r="C106" s="108"/>
      <c r="D106" s="108"/>
      <c r="E106" s="108"/>
      <c r="F106" s="108"/>
      <c r="G106" s="108"/>
      <c r="H106" s="108"/>
      <c r="I106" s="156"/>
      <c r="J106" s="156"/>
      <c r="K106" s="156"/>
      <c r="L106" s="156"/>
      <c r="M106" s="156"/>
      <c r="N106" s="156"/>
      <c r="O106" s="108"/>
    </row>
    <row r="107" spans="1:83" x14ac:dyDescent="0.2">
      <c r="A107" s="108"/>
      <c r="B107" s="108"/>
      <c r="C107" s="108"/>
      <c r="D107" s="112" t="s">
        <v>55</v>
      </c>
      <c r="E107" s="108"/>
      <c r="F107" s="108"/>
      <c r="G107" s="108"/>
      <c r="H107" s="108"/>
      <c r="I107" s="156"/>
      <c r="J107" s="156"/>
      <c r="K107" s="156"/>
      <c r="L107" s="156"/>
      <c r="M107" s="156"/>
      <c r="N107" s="156"/>
      <c r="O107" s="108"/>
      <c r="P107" s="108"/>
      <c r="Q107" s="157"/>
      <c r="R107" s="96"/>
      <c r="S107" s="108"/>
    </row>
    <row r="108" spans="1:83" x14ac:dyDescent="0.2">
      <c r="A108" s="108"/>
      <c r="B108" s="108"/>
      <c r="C108" s="108"/>
      <c r="D108" s="112" t="s">
        <v>56</v>
      </c>
      <c r="E108" s="108"/>
      <c r="F108" s="269"/>
      <c r="G108" s="108"/>
      <c r="H108" s="108"/>
      <c r="I108" s="156"/>
      <c r="J108" s="156"/>
      <c r="K108" s="156"/>
      <c r="L108" s="156"/>
      <c r="M108" s="156"/>
      <c r="N108" s="156"/>
      <c r="O108" s="108"/>
      <c r="P108" s="108"/>
      <c r="Q108" s="157"/>
      <c r="R108" s="96"/>
      <c r="S108" s="108"/>
    </row>
    <row r="109" spans="1:83" x14ac:dyDescent="0.2">
      <c r="A109" s="108"/>
      <c r="B109" s="108"/>
      <c r="C109" s="108"/>
      <c r="D109" s="112" t="s">
        <v>57</v>
      </c>
      <c r="E109" s="108"/>
      <c r="F109" s="108"/>
      <c r="G109" s="108"/>
      <c r="H109" s="108"/>
      <c r="I109" s="267"/>
      <c r="J109" s="156"/>
      <c r="K109" s="156"/>
      <c r="L109" s="156"/>
      <c r="M109" s="156"/>
      <c r="N109" s="156"/>
      <c r="O109" s="108"/>
      <c r="P109" s="108"/>
      <c r="Q109" s="157"/>
      <c r="R109" s="96"/>
      <c r="S109" s="108"/>
    </row>
    <row r="110" spans="1:83" x14ac:dyDescent="0.2">
      <c r="A110" s="108"/>
      <c r="B110" s="108"/>
      <c r="C110" s="108"/>
      <c r="D110" s="112" t="s">
        <v>58</v>
      </c>
      <c r="E110" s="108"/>
      <c r="F110" s="108"/>
      <c r="G110" s="108"/>
      <c r="H110" s="108"/>
      <c r="I110" s="267"/>
      <c r="J110" s="156"/>
      <c r="K110" s="156"/>
      <c r="L110" s="156"/>
      <c r="M110" s="156"/>
      <c r="N110" s="156"/>
      <c r="O110" s="108"/>
      <c r="P110" s="108"/>
      <c r="Q110" s="157"/>
      <c r="R110" s="96"/>
      <c r="S110" s="108"/>
    </row>
    <row r="111" spans="1:83" s="2" customFormat="1" x14ac:dyDescent="0.2">
      <c r="A111" s="156"/>
      <c r="B111" s="108"/>
      <c r="C111" s="108"/>
      <c r="D111" s="112" t="s">
        <v>53</v>
      </c>
      <c r="E111" s="108"/>
      <c r="F111" s="108"/>
      <c r="G111" s="108"/>
      <c r="H111" s="108"/>
      <c r="I111" s="267"/>
      <c r="J111" s="156"/>
      <c r="K111" s="156"/>
      <c r="L111" s="156"/>
      <c r="M111" s="156"/>
      <c r="N111" s="156"/>
      <c r="O111" s="108"/>
      <c r="P111" s="108"/>
      <c r="Q111" s="157"/>
      <c r="R111" s="96"/>
      <c r="S111" s="108"/>
      <c r="T111" s="1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s="2" customFormat="1" x14ac:dyDescent="0.2">
      <c r="A112" s="156"/>
      <c r="B112" s="108"/>
      <c r="C112" s="108"/>
      <c r="D112" s="112" t="s">
        <v>54</v>
      </c>
      <c r="E112" s="108"/>
      <c r="F112" s="108"/>
      <c r="G112" s="108"/>
      <c r="H112" s="108"/>
      <c r="I112" s="267"/>
      <c r="J112" s="156"/>
      <c r="K112" s="156"/>
      <c r="L112" s="156"/>
      <c r="M112" s="156"/>
      <c r="N112" s="156"/>
      <c r="O112" s="108"/>
      <c r="P112" s="108"/>
      <c r="Q112" s="157"/>
      <c r="R112" s="96"/>
      <c r="S112" s="108"/>
      <c r="T112" s="1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s="2" customFormat="1" x14ac:dyDescent="0.2">
      <c r="A113" s="156"/>
      <c r="B113" s="108"/>
      <c r="C113" s="108"/>
      <c r="D113" s="108"/>
      <c r="E113" s="108"/>
      <c r="F113" s="108"/>
      <c r="G113" s="108"/>
      <c r="H113" s="108"/>
      <c r="I113" s="267"/>
      <c r="J113" s="156"/>
      <c r="K113" s="156"/>
      <c r="L113" s="156"/>
      <c r="M113" s="156"/>
      <c r="N113" s="156"/>
      <c r="O113" s="108"/>
      <c r="P113" s="108"/>
      <c r="Q113" s="157"/>
      <c r="R113" s="96"/>
      <c r="S113" s="108"/>
      <c r="T113" s="1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s="2" customFormat="1" x14ac:dyDescent="0.2">
      <c r="A114" s="156"/>
      <c r="B114" s="108"/>
      <c r="C114" s="108"/>
      <c r="D114" s="108"/>
      <c r="E114" s="108"/>
      <c r="F114" s="108"/>
      <c r="G114" s="108"/>
      <c r="H114" s="108"/>
      <c r="I114" s="267"/>
      <c r="J114" s="156"/>
      <c r="K114" s="156"/>
      <c r="L114" s="156"/>
      <c r="M114" s="156"/>
      <c r="N114" s="156"/>
      <c r="O114" s="108"/>
      <c r="P114" s="108"/>
      <c r="Q114" s="157"/>
      <c r="R114" s="96"/>
      <c r="S114" s="108"/>
      <c r="T114" s="1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">
      <c r="A115" s="108"/>
      <c r="B115" s="108"/>
      <c r="C115" s="108"/>
      <c r="D115" s="108"/>
      <c r="E115" s="108"/>
      <c r="F115" s="108"/>
      <c r="G115" s="108"/>
      <c r="H115" s="108"/>
      <c r="I115" s="156"/>
      <c r="J115" s="156"/>
      <c r="K115" s="156"/>
      <c r="L115" s="156"/>
      <c r="M115" s="156"/>
      <c r="N115" s="156"/>
      <c r="O115" s="108"/>
      <c r="P115" s="108"/>
      <c r="Q115" s="157"/>
      <c r="R115" s="96"/>
      <c r="S115" s="108"/>
    </row>
    <row r="116" spans="1:83" x14ac:dyDescent="0.2">
      <c r="A116" s="108"/>
      <c r="B116" s="108"/>
      <c r="C116" s="108"/>
      <c r="D116" s="108"/>
      <c r="E116" s="108"/>
      <c r="F116" s="108"/>
      <c r="G116" s="108"/>
      <c r="H116" s="108"/>
      <c r="I116" s="156"/>
      <c r="J116" s="156"/>
      <c r="K116" s="156"/>
      <c r="L116" s="156"/>
      <c r="M116" s="156"/>
      <c r="N116" s="156"/>
      <c r="O116" s="108"/>
      <c r="P116" s="108"/>
      <c r="Q116" s="157"/>
      <c r="R116" s="96"/>
      <c r="S116" s="108"/>
    </row>
    <row r="117" spans="1:83" s="2" customFormat="1" x14ac:dyDescent="0.2">
      <c r="A117" s="156"/>
      <c r="B117" s="108"/>
      <c r="C117" s="108"/>
      <c r="D117" s="108"/>
      <c r="E117" s="108"/>
      <c r="F117" s="108"/>
      <c r="G117" s="108"/>
      <c r="H117" s="108"/>
      <c r="I117" s="268"/>
      <c r="J117" s="156"/>
      <c r="K117" s="156"/>
      <c r="L117" s="156"/>
      <c r="M117" s="156"/>
      <c r="N117" s="156"/>
      <c r="O117" s="108"/>
      <c r="P117" s="108"/>
      <c r="Q117" s="157"/>
      <c r="R117" s="96"/>
      <c r="S117" s="108"/>
      <c r="T117" s="1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s="2" customFormat="1" x14ac:dyDescent="0.2">
      <c r="A118" s="156"/>
      <c r="B118" s="108"/>
      <c r="C118" s="108"/>
      <c r="D118" s="156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57"/>
      <c r="R118" s="96"/>
      <c r="S118" s="108"/>
      <c r="T118" s="1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s="2" customFormat="1" x14ac:dyDescent="0.2">
      <c r="A119" s="156"/>
      <c r="B119" s="108"/>
      <c r="C119" s="108"/>
      <c r="D119" s="156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57"/>
      <c r="R119" s="96"/>
      <c r="S119" s="108"/>
      <c r="T119" s="1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s="2" customFormat="1" x14ac:dyDescent="0.2">
      <c r="A120" s="156"/>
      <c r="B120" s="108"/>
      <c r="C120" s="108"/>
      <c r="D120" s="156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57"/>
      <c r="R120" s="96"/>
      <c r="S120" s="108"/>
      <c r="T120" s="1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s="2" customFormat="1" x14ac:dyDescent="0.2">
      <c r="A121" s="156"/>
      <c r="B121" s="108"/>
      <c r="C121" s="108"/>
      <c r="D121" s="156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57"/>
      <c r="R121" s="96"/>
      <c r="S121" s="108"/>
      <c r="T121" s="1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s="2" customFormat="1" x14ac:dyDescent="0.2">
      <c r="A122" s="156"/>
      <c r="B122" s="108"/>
      <c r="C122" s="108"/>
      <c r="D122" s="156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57"/>
      <c r="R122" s="96"/>
      <c r="S122" s="108"/>
      <c r="T122" s="1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s="2" customFormat="1" x14ac:dyDescent="0.2">
      <c r="A123" s="156"/>
      <c r="B123" s="108"/>
      <c r="C123" s="108"/>
      <c r="D123" s="156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57"/>
      <c r="R123" s="96"/>
      <c r="S123" s="108"/>
      <c r="T123" s="1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57"/>
      <c r="R124" s="96"/>
      <c r="S124" s="108"/>
    </row>
    <row r="125" spans="1:83" x14ac:dyDescent="0.2">
      <c r="A125" s="108"/>
      <c r="B125" s="108"/>
      <c r="C125" s="108"/>
      <c r="D125" s="108"/>
      <c r="E125" s="108"/>
      <c r="F125" s="108"/>
      <c r="G125" s="108"/>
      <c r="H125" s="108"/>
      <c r="I125" s="156"/>
      <c r="J125" s="156"/>
      <c r="K125" s="156"/>
      <c r="L125" s="156"/>
      <c r="M125" s="156"/>
      <c r="N125" s="156"/>
      <c r="O125" s="108"/>
      <c r="P125" s="108"/>
      <c r="Q125" s="157"/>
      <c r="R125" s="96"/>
      <c r="S125" s="108"/>
    </row>
    <row r="126" spans="1:83" x14ac:dyDescent="0.2">
      <c r="A126" s="108"/>
      <c r="B126" s="108"/>
      <c r="C126" s="108"/>
      <c r="D126" s="108"/>
      <c r="E126" s="108"/>
      <c r="F126" s="108"/>
      <c r="G126" s="108"/>
      <c r="H126" s="108"/>
      <c r="I126" s="156"/>
      <c r="J126" s="156"/>
      <c r="K126" s="156"/>
      <c r="L126" s="156"/>
      <c r="M126" s="156"/>
      <c r="N126" s="156"/>
      <c r="O126" s="108"/>
      <c r="P126" s="108"/>
      <c r="Q126" s="157"/>
      <c r="R126" s="96"/>
      <c r="S126" s="108"/>
    </row>
    <row r="127" spans="1:83" x14ac:dyDescent="0.2">
      <c r="A127" s="108"/>
      <c r="B127" s="108"/>
      <c r="C127" s="108"/>
      <c r="D127" s="108"/>
      <c r="E127" s="108"/>
      <c r="F127" s="108"/>
      <c r="G127" s="108"/>
      <c r="H127" s="108"/>
      <c r="I127" s="156"/>
      <c r="J127" s="156"/>
      <c r="K127" s="156"/>
      <c r="L127" s="156"/>
      <c r="M127" s="156"/>
      <c r="N127" s="156"/>
      <c r="O127" s="108"/>
      <c r="P127" s="108"/>
      <c r="Q127" s="157"/>
      <c r="R127" s="96"/>
      <c r="S127" s="108"/>
    </row>
    <row r="128" spans="1:83" x14ac:dyDescent="0.2">
      <c r="A128" s="108"/>
      <c r="B128" s="108"/>
      <c r="C128" s="108"/>
      <c r="D128" s="108"/>
      <c r="E128" s="108"/>
      <c r="F128" s="108"/>
      <c r="G128" s="108"/>
      <c r="H128" s="108"/>
      <c r="I128" s="156"/>
      <c r="J128" s="156"/>
      <c r="K128" s="156"/>
      <c r="L128" s="156"/>
      <c r="M128" s="156"/>
      <c r="N128" s="156"/>
      <c r="O128" s="108"/>
      <c r="P128" s="108"/>
      <c r="Q128" s="157"/>
      <c r="R128" s="96"/>
      <c r="S128" s="108"/>
    </row>
    <row r="129" spans="1:19" s="1" customFormat="1" x14ac:dyDescent="0.2">
      <c r="A129" s="108"/>
      <c r="B129" s="108"/>
      <c r="C129" s="108"/>
      <c r="D129" s="108"/>
      <c r="E129" s="108"/>
      <c r="F129" s="108"/>
      <c r="G129" s="108"/>
      <c r="H129" s="108"/>
      <c r="I129" s="156"/>
      <c r="J129" s="156"/>
      <c r="K129" s="156"/>
      <c r="L129" s="156"/>
      <c r="M129" s="156"/>
      <c r="N129" s="156"/>
      <c r="O129" s="108"/>
      <c r="P129" s="108"/>
      <c r="Q129" s="157"/>
      <c r="R129" s="96"/>
      <c r="S129" s="108"/>
    </row>
    <row r="130" spans="1:19" s="1" customFormat="1" x14ac:dyDescent="0.2">
      <c r="A130" s="108"/>
      <c r="B130" s="108"/>
      <c r="C130" s="108"/>
      <c r="D130" s="108"/>
      <c r="E130" s="108"/>
      <c r="F130" s="108"/>
      <c r="G130" s="108"/>
      <c r="H130" s="108"/>
      <c r="I130" s="156"/>
      <c r="J130" s="156"/>
      <c r="K130" s="156"/>
      <c r="L130" s="156"/>
      <c r="M130" s="156"/>
      <c r="N130" s="156"/>
      <c r="O130" s="108"/>
      <c r="P130" s="108"/>
      <c r="Q130" s="157"/>
      <c r="R130" s="96"/>
      <c r="S130" s="108"/>
    </row>
    <row r="131" spans="1:19" s="1" customFormat="1" x14ac:dyDescent="0.2">
      <c r="A131" s="108"/>
      <c r="B131" s="108"/>
      <c r="C131" s="108"/>
      <c r="D131" s="108"/>
      <c r="E131" s="108"/>
      <c r="F131" s="108"/>
      <c r="G131" s="108"/>
      <c r="H131" s="108"/>
      <c r="I131" s="156"/>
      <c r="J131" s="156"/>
      <c r="K131" s="156"/>
      <c r="L131" s="156"/>
      <c r="M131" s="156"/>
      <c r="N131" s="156"/>
      <c r="O131" s="108"/>
      <c r="P131" s="108"/>
      <c r="Q131" s="157"/>
      <c r="R131" s="96"/>
      <c r="S131" s="108"/>
    </row>
    <row r="132" spans="1:19" s="1" customFormat="1" x14ac:dyDescent="0.2">
      <c r="A132" s="108"/>
      <c r="B132" s="108"/>
      <c r="C132" s="108"/>
      <c r="D132" s="108"/>
      <c r="E132" s="108"/>
      <c r="F132" s="108"/>
      <c r="G132" s="108"/>
      <c r="H132" s="108"/>
      <c r="I132" s="156"/>
      <c r="J132" s="156"/>
      <c r="K132" s="156"/>
      <c r="L132" s="156"/>
      <c r="M132" s="156"/>
      <c r="N132" s="156"/>
      <c r="O132" s="108"/>
      <c r="P132" s="108"/>
      <c r="Q132" s="157"/>
      <c r="R132" s="96"/>
      <c r="S132" s="108"/>
    </row>
    <row r="133" spans="1:19" s="1" customFormat="1" x14ac:dyDescent="0.2">
      <c r="A133" s="108"/>
      <c r="B133" s="108"/>
      <c r="C133" s="108"/>
      <c r="D133" s="108"/>
      <c r="E133" s="108"/>
      <c r="F133" s="108"/>
      <c r="G133" s="108"/>
      <c r="H133" s="108"/>
      <c r="I133" s="156"/>
      <c r="J133" s="156"/>
      <c r="K133" s="156"/>
      <c r="L133" s="156"/>
      <c r="M133" s="156"/>
      <c r="N133" s="156"/>
      <c r="O133" s="108"/>
      <c r="P133" s="108"/>
      <c r="Q133" s="157"/>
      <c r="R133" s="96"/>
      <c r="S133" s="108"/>
    </row>
    <row r="134" spans="1:19" s="1" customFormat="1" x14ac:dyDescent="0.2">
      <c r="A134" s="108"/>
      <c r="B134" s="108"/>
      <c r="C134" s="108"/>
      <c r="D134" s="108"/>
      <c r="E134" s="108"/>
      <c r="F134" s="108"/>
      <c r="G134" s="108"/>
      <c r="H134" s="108"/>
      <c r="I134" s="156"/>
      <c r="J134" s="156"/>
      <c r="K134" s="156"/>
      <c r="L134" s="156"/>
      <c r="M134" s="156"/>
      <c r="N134" s="156"/>
      <c r="O134" s="108"/>
      <c r="P134" s="108"/>
      <c r="Q134" s="157"/>
      <c r="R134" s="96"/>
      <c r="S134" s="108"/>
    </row>
    <row r="135" spans="1:19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56"/>
      <c r="J135" s="156"/>
      <c r="K135" s="156"/>
      <c r="L135" s="156"/>
      <c r="M135" s="156"/>
      <c r="N135" s="156"/>
      <c r="O135" s="108"/>
      <c r="P135" s="108"/>
      <c r="Q135" s="157"/>
      <c r="R135" s="96"/>
      <c r="S135" s="108"/>
    </row>
    <row r="136" spans="1:19" s="1" customFormat="1" x14ac:dyDescent="0.2">
      <c r="A136" s="108"/>
      <c r="B136" s="108"/>
      <c r="C136" s="108"/>
      <c r="D136" s="108"/>
      <c r="E136" s="108"/>
      <c r="F136" s="108"/>
      <c r="G136" s="108"/>
      <c r="H136" s="108"/>
      <c r="I136" s="156"/>
      <c r="J136" s="156"/>
      <c r="K136" s="156"/>
      <c r="L136" s="156"/>
      <c r="M136" s="156"/>
      <c r="N136" s="156"/>
      <c r="O136" s="108"/>
      <c r="P136" s="108"/>
      <c r="Q136" s="157"/>
      <c r="R136" s="96"/>
      <c r="S136" s="108"/>
    </row>
    <row r="137" spans="1:19" s="1" customFormat="1" x14ac:dyDescent="0.2">
      <c r="A137" s="108"/>
      <c r="B137" s="108"/>
      <c r="C137" s="108"/>
      <c r="D137" s="108"/>
      <c r="E137" s="108"/>
      <c r="F137" s="108"/>
      <c r="G137" s="108"/>
      <c r="H137" s="108"/>
      <c r="I137" s="156"/>
      <c r="J137" s="156"/>
      <c r="K137" s="156"/>
      <c r="L137" s="156"/>
      <c r="M137" s="156"/>
      <c r="N137" s="156"/>
      <c r="O137" s="108"/>
      <c r="P137" s="108"/>
      <c r="Q137" s="157"/>
      <c r="R137" s="96"/>
      <c r="S137" s="108"/>
    </row>
    <row r="138" spans="1:19" s="1" customFormat="1" x14ac:dyDescent="0.2">
      <c r="A138" s="108"/>
      <c r="B138" s="108"/>
      <c r="C138" s="108"/>
      <c r="D138" s="108"/>
      <c r="E138" s="108"/>
      <c r="F138" s="108"/>
      <c r="G138" s="108"/>
      <c r="H138" s="108"/>
      <c r="I138" s="156"/>
      <c r="J138" s="156"/>
      <c r="K138" s="156"/>
      <c r="L138" s="156"/>
      <c r="M138" s="156"/>
      <c r="N138" s="156"/>
      <c r="O138" s="108"/>
      <c r="P138" s="108"/>
      <c r="Q138" s="157"/>
      <c r="R138" s="96"/>
      <c r="S138" s="108"/>
    </row>
    <row r="139" spans="1:19" s="1" customFormat="1" x14ac:dyDescent="0.2">
      <c r="A139" s="108"/>
      <c r="B139" s="108"/>
      <c r="C139" s="108"/>
      <c r="D139" s="108"/>
      <c r="E139" s="108"/>
      <c r="F139" s="108"/>
      <c r="G139" s="108"/>
      <c r="H139" s="108"/>
      <c r="I139" s="156"/>
      <c r="J139" s="156"/>
      <c r="K139" s="156"/>
      <c r="L139" s="156"/>
      <c r="M139" s="156"/>
      <c r="N139" s="156"/>
      <c r="O139" s="108"/>
      <c r="P139" s="108"/>
      <c r="Q139" s="157"/>
      <c r="R139" s="96"/>
      <c r="S139" s="108"/>
    </row>
    <row r="140" spans="1:19" s="1" customFormat="1" x14ac:dyDescent="0.2">
      <c r="A140" s="108"/>
      <c r="B140" s="108"/>
      <c r="C140" s="108"/>
      <c r="D140" s="108"/>
      <c r="E140" s="108"/>
      <c r="F140" s="108"/>
      <c r="G140" s="108"/>
      <c r="H140" s="108"/>
      <c r="I140" s="156"/>
      <c r="J140" s="156"/>
      <c r="K140" s="156"/>
      <c r="L140" s="156"/>
      <c r="M140" s="156"/>
      <c r="N140" s="156"/>
      <c r="O140" s="108"/>
      <c r="P140" s="108"/>
      <c r="Q140" s="157"/>
      <c r="R140" s="96"/>
      <c r="S140" s="108"/>
    </row>
    <row r="141" spans="1:19" s="1" customFormat="1" x14ac:dyDescent="0.2">
      <c r="A141" s="108"/>
      <c r="B141" s="108"/>
      <c r="C141" s="108"/>
      <c r="D141" s="108"/>
      <c r="E141" s="108"/>
      <c r="F141" s="108"/>
      <c r="G141" s="108"/>
      <c r="H141" s="108"/>
      <c r="I141" s="156"/>
      <c r="J141" s="156"/>
      <c r="K141" s="156"/>
      <c r="L141" s="156"/>
      <c r="M141" s="156"/>
      <c r="N141" s="156"/>
      <c r="O141" s="108"/>
      <c r="P141" s="108"/>
      <c r="Q141" s="157"/>
      <c r="R141" s="96"/>
      <c r="S141" s="108"/>
    </row>
    <row r="142" spans="1:19" s="1" customFormat="1" x14ac:dyDescent="0.2">
      <c r="A142" s="108"/>
      <c r="B142" s="108"/>
      <c r="C142" s="108"/>
      <c r="D142" s="108"/>
      <c r="E142" s="108"/>
      <c r="F142" s="108"/>
      <c r="G142" s="108"/>
      <c r="H142" s="108"/>
      <c r="I142" s="156"/>
      <c r="J142" s="156"/>
      <c r="K142" s="156"/>
      <c r="L142" s="156"/>
      <c r="M142" s="156"/>
      <c r="N142" s="156"/>
      <c r="O142" s="108"/>
      <c r="P142" s="108"/>
      <c r="Q142" s="157"/>
      <c r="R142" s="96"/>
      <c r="S142" s="108"/>
    </row>
    <row r="143" spans="1:19" s="1" customFormat="1" x14ac:dyDescent="0.2">
      <c r="A143" s="108"/>
      <c r="B143" s="108"/>
      <c r="C143" s="108"/>
      <c r="D143" s="108"/>
      <c r="E143" s="108"/>
      <c r="F143" s="108"/>
      <c r="G143" s="108"/>
      <c r="H143" s="108"/>
      <c r="I143" s="156"/>
      <c r="J143" s="156"/>
      <c r="K143" s="156"/>
      <c r="L143" s="156"/>
      <c r="M143" s="156"/>
      <c r="N143" s="156"/>
      <c r="O143" s="108"/>
      <c r="P143" s="108"/>
      <c r="Q143" s="157"/>
      <c r="R143" s="96"/>
      <c r="S143" s="108"/>
    </row>
    <row r="144" spans="1:19" s="1" customFormat="1" x14ac:dyDescent="0.2">
      <c r="A144" s="108"/>
      <c r="B144" s="108"/>
      <c r="C144" s="108"/>
      <c r="D144" s="108"/>
      <c r="E144" s="108"/>
      <c r="F144" s="108"/>
      <c r="G144" s="108"/>
      <c r="H144" s="108"/>
      <c r="I144" s="156"/>
      <c r="J144" s="156"/>
      <c r="K144" s="156"/>
      <c r="L144" s="156"/>
      <c r="M144" s="156"/>
      <c r="N144" s="156"/>
      <c r="O144" s="108"/>
      <c r="P144" s="108"/>
      <c r="Q144" s="157"/>
      <c r="R144" s="96"/>
      <c r="S144" s="108"/>
    </row>
    <row r="145" spans="1:19" s="1" customFormat="1" x14ac:dyDescent="0.2">
      <c r="A145" s="108"/>
      <c r="B145" s="108"/>
      <c r="C145" s="108"/>
      <c r="D145" s="108"/>
      <c r="E145" s="108"/>
      <c r="F145" s="108"/>
      <c r="G145" s="108"/>
      <c r="H145" s="108"/>
      <c r="I145" s="156"/>
      <c r="J145" s="156"/>
      <c r="K145" s="156"/>
      <c r="L145" s="156"/>
      <c r="M145" s="156"/>
      <c r="N145" s="156"/>
      <c r="O145" s="108"/>
      <c r="P145" s="108"/>
      <c r="Q145" s="157"/>
      <c r="R145" s="96"/>
      <c r="S145" s="108"/>
    </row>
    <row r="146" spans="1:19" s="1" customFormat="1" x14ac:dyDescent="0.2">
      <c r="A146" s="108"/>
      <c r="B146" s="108"/>
      <c r="C146" s="108"/>
      <c r="D146" s="108"/>
      <c r="E146" s="108"/>
      <c r="F146" s="108"/>
      <c r="G146" s="108"/>
      <c r="H146" s="108"/>
      <c r="I146" s="156"/>
      <c r="J146" s="156"/>
      <c r="K146" s="156"/>
      <c r="L146" s="156"/>
      <c r="M146" s="156"/>
      <c r="N146" s="156"/>
      <c r="O146" s="108"/>
      <c r="P146" s="108"/>
      <c r="Q146" s="157"/>
      <c r="R146" s="96"/>
      <c r="S146" s="108"/>
    </row>
    <row r="147" spans="1:19" s="1" customFormat="1" x14ac:dyDescent="0.2">
      <c r="A147" s="108"/>
      <c r="B147" s="108"/>
      <c r="C147" s="108"/>
      <c r="D147" s="108"/>
      <c r="E147" s="108"/>
      <c r="F147" s="108"/>
      <c r="G147" s="108"/>
      <c r="H147" s="108"/>
      <c r="I147" s="156"/>
      <c r="J147" s="156"/>
      <c r="K147" s="156"/>
      <c r="L147" s="156"/>
      <c r="M147" s="156"/>
      <c r="N147" s="156"/>
      <c r="O147" s="108"/>
      <c r="P147" s="108"/>
      <c r="Q147" s="157"/>
      <c r="R147" s="96"/>
      <c r="S147" s="108"/>
    </row>
    <row r="148" spans="1:19" s="1" customFormat="1" x14ac:dyDescent="0.2">
      <c r="A148" s="108"/>
      <c r="B148" s="108"/>
      <c r="C148" s="108"/>
      <c r="D148" s="108"/>
      <c r="E148" s="108"/>
      <c r="F148" s="108"/>
      <c r="G148" s="108"/>
      <c r="H148" s="108"/>
      <c r="I148" s="156"/>
      <c r="J148" s="156"/>
      <c r="K148" s="156"/>
      <c r="L148" s="156"/>
      <c r="M148" s="156"/>
      <c r="N148" s="156"/>
      <c r="O148" s="108"/>
      <c r="P148" s="108"/>
      <c r="Q148" s="157"/>
      <c r="R148" s="96"/>
      <c r="S148" s="108"/>
    </row>
    <row r="149" spans="1:19" s="1" customFormat="1" x14ac:dyDescent="0.2">
      <c r="A149" s="108"/>
      <c r="B149" s="108"/>
      <c r="C149" s="108"/>
      <c r="D149" s="108"/>
      <c r="E149" s="108"/>
      <c r="F149" s="108"/>
      <c r="G149" s="108"/>
      <c r="H149" s="108"/>
      <c r="I149" s="156"/>
      <c r="J149" s="156"/>
      <c r="K149" s="156"/>
      <c r="L149" s="156"/>
      <c r="M149" s="156"/>
      <c r="N149" s="156"/>
      <c r="O149" s="108"/>
      <c r="P149" s="108"/>
      <c r="Q149" s="157"/>
      <c r="R149" s="96"/>
      <c r="S149" s="108"/>
    </row>
    <row r="150" spans="1:19" s="1" customFormat="1" x14ac:dyDescent="0.2">
      <c r="A150" s="108"/>
      <c r="B150" s="108"/>
      <c r="C150" s="108"/>
      <c r="D150" s="108"/>
      <c r="E150" s="108"/>
      <c r="F150" s="108"/>
      <c r="G150" s="108"/>
      <c r="H150" s="108"/>
      <c r="I150" s="156"/>
      <c r="J150" s="156"/>
      <c r="K150" s="156"/>
      <c r="L150" s="156"/>
      <c r="M150" s="156"/>
      <c r="N150" s="156"/>
      <c r="O150" s="108"/>
      <c r="P150" s="108"/>
      <c r="Q150" s="157"/>
      <c r="R150" s="96"/>
      <c r="S150" s="108"/>
    </row>
    <row r="151" spans="1:19" s="1" customFormat="1" x14ac:dyDescent="0.2">
      <c r="A151" s="108"/>
      <c r="B151" s="108"/>
      <c r="C151" s="108"/>
      <c r="D151" s="108"/>
      <c r="E151" s="108"/>
      <c r="F151" s="108"/>
      <c r="G151" s="108"/>
      <c r="H151" s="108"/>
      <c r="I151" s="156"/>
      <c r="J151" s="156"/>
      <c r="K151" s="156"/>
      <c r="L151" s="156"/>
      <c r="M151" s="156"/>
      <c r="N151" s="156"/>
      <c r="O151" s="108"/>
      <c r="P151" s="108"/>
      <c r="Q151" s="157"/>
      <c r="R151" s="96"/>
      <c r="S151" s="108"/>
    </row>
    <row r="152" spans="1:19" s="1" customFormat="1" x14ac:dyDescent="0.2">
      <c r="A152" s="108"/>
      <c r="B152" s="108"/>
      <c r="C152" s="108"/>
      <c r="D152" s="108"/>
      <c r="E152" s="108"/>
      <c r="F152" s="108"/>
      <c r="G152" s="108"/>
      <c r="H152" s="108"/>
      <c r="I152" s="156"/>
      <c r="J152" s="156"/>
      <c r="K152" s="156"/>
      <c r="L152" s="156"/>
      <c r="M152" s="156"/>
      <c r="N152" s="156"/>
      <c r="O152" s="108"/>
      <c r="P152" s="108"/>
      <c r="Q152" s="157"/>
      <c r="R152" s="96"/>
      <c r="S152" s="108"/>
    </row>
    <row r="153" spans="1:19" s="1" customFormat="1" x14ac:dyDescent="0.2">
      <c r="A153" s="108"/>
      <c r="B153" s="108"/>
      <c r="C153" s="108"/>
      <c r="D153" s="108"/>
      <c r="E153" s="108"/>
      <c r="F153" s="108"/>
      <c r="G153" s="108"/>
      <c r="H153" s="108"/>
      <c r="I153" s="156"/>
      <c r="J153" s="156"/>
      <c r="K153" s="156"/>
      <c r="L153" s="156"/>
      <c r="M153" s="156"/>
      <c r="N153" s="156"/>
      <c r="O153" s="108"/>
      <c r="P153" s="108"/>
      <c r="Q153" s="157"/>
      <c r="R153" s="96"/>
      <c r="S153" s="108"/>
    </row>
    <row r="154" spans="1:19" s="1" customFormat="1" x14ac:dyDescent="0.2">
      <c r="A154" s="108"/>
      <c r="B154" s="108"/>
      <c r="C154" s="108"/>
      <c r="D154" s="108"/>
      <c r="E154" s="108"/>
      <c r="F154" s="108"/>
      <c r="G154" s="108"/>
      <c r="H154" s="108"/>
      <c r="I154" s="156"/>
      <c r="J154" s="156"/>
      <c r="K154" s="156"/>
      <c r="L154" s="156"/>
      <c r="M154" s="156"/>
      <c r="N154" s="156"/>
      <c r="O154" s="108"/>
      <c r="P154" s="108"/>
      <c r="Q154" s="157"/>
      <c r="R154" s="96"/>
      <c r="S154" s="108"/>
    </row>
    <row r="155" spans="1:19" s="1" customFormat="1" x14ac:dyDescent="0.2">
      <c r="A155" s="108"/>
      <c r="B155" s="108"/>
      <c r="C155" s="108"/>
      <c r="D155" s="108"/>
      <c r="E155" s="108"/>
      <c r="F155" s="108"/>
      <c r="G155" s="108"/>
      <c r="H155" s="108"/>
      <c r="I155" s="156"/>
      <c r="J155" s="156"/>
      <c r="K155" s="156"/>
      <c r="L155" s="156"/>
      <c r="M155" s="156"/>
      <c r="N155" s="156"/>
      <c r="O155" s="108"/>
      <c r="P155" s="108"/>
      <c r="Q155" s="157"/>
      <c r="R155" s="96"/>
      <c r="S155" s="108"/>
    </row>
    <row r="156" spans="1:19" s="1" customFormat="1" x14ac:dyDescent="0.2">
      <c r="A156" s="108"/>
      <c r="B156" s="108"/>
      <c r="C156" s="108"/>
      <c r="D156" s="108"/>
      <c r="E156" s="108"/>
      <c r="F156" s="108"/>
      <c r="G156" s="108"/>
      <c r="H156" s="108"/>
      <c r="I156" s="156"/>
      <c r="J156" s="156"/>
      <c r="K156" s="156"/>
      <c r="L156" s="156"/>
      <c r="M156" s="156"/>
      <c r="N156" s="156"/>
      <c r="O156" s="108"/>
      <c r="P156" s="108"/>
      <c r="Q156" s="157"/>
      <c r="R156" s="96"/>
      <c r="S156" s="108"/>
    </row>
    <row r="157" spans="1:19" s="1" customFormat="1" x14ac:dyDescent="0.2">
      <c r="A157" s="108"/>
      <c r="B157" s="108"/>
      <c r="C157" s="108"/>
      <c r="D157" s="108"/>
      <c r="E157" s="108"/>
      <c r="F157" s="108"/>
      <c r="G157" s="108"/>
      <c r="H157" s="108"/>
      <c r="I157" s="156"/>
      <c r="J157" s="156"/>
      <c r="K157" s="156"/>
      <c r="L157" s="156"/>
      <c r="M157" s="156"/>
      <c r="N157" s="156"/>
      <c r="O157" s="108"/>
      <c r="P157" s="108"/>
      <c r="Q157" s="157"/>
      <c r="R157" s="96"/>
      <c r="S157" s="108"/>
    </row>
    <row r="158" spans="1:19" s="1" customFormat="1" x14ac:dyDescent="0.2">
      <c r="A158" s="108"/>
      <c r="B158" s="108"/>
      <c r="C158" s="108"/>
      <c r="D158" s="108"/>
      <c r="E158" s="108"/>
      <c r="F158" s="108"/>
      <c r="G158" s="108"/>
      <c r="H158" s="108"/>
      <c r="I158" s="156"/>
      <c r="J158" s="156"/>
      <c r="K158" s="156"/>
      <c r="L158" s="156"/>
      <c r="M158" s="156"/>
      <c r="N158" s="156"/>
      <c r="O158" s="108"/>
      <c r="P158" s="108"/>
      <c r="Q158" s="157"/>
      <c r="R158" s="96"/>
      <c r="S158" s="108"/>
    </row>
    <row r="159" spans="1:19" s="1" customFormat="1" x14ac:dyDescent="0.2">
      <c r="A159" s="108"/>
      <c r="B159" s="108"/>
      <c r="C159" s="108"/>
      <c r="D159" s="108"/>
      <c r="E159" s="108"/>
      <c r="F159" s="108"/>
      <c r="G159" s="108"/>
      <c r="H159" s="108"/>
      <c r="I159" s="156"/>
      <c r="J159" s="156"/>
      <c r="K159" s="156"/>
      <c r="L159" s="156"/>
      <c r="M159" s="156"/>
      <c r="N159" s="156"/>
      <c r="O159" s="108"/>
      <c r="P159" s="108"/>
      <c r="Q159" s="157"/>
      <c r="R159" s="96"/>
      <c r="S159" s="108"/>
    </row>
    <row r="160" spans="1:19" s="1" customFormat="1" x14ac:dyDescent="0.2">
      <c r="A160" s="108"/>
      <c r="B160" s="108"/>
      <c r="C160" s="108"/>
      <c r="D160" s="108"/>
      <c r="E160" s="108"/>
      <c r="F160" s="108"/>
      <c r="G160" s="108"/>
      <c r="H160" s="108"/>
      <c r="I160" s="156"/>
      <c r="J160" s="156"/>
      <c r="K160" s="156"/>
      <c r="L160" s="156"/>
      <c r="M160" s="156"/>
      <c r="N160" s="156"/>
      <c r="O160" s="108"/>
      <c r="P160" s="108"/>
      <c r="Q160" s="157"/>
      <c r="R160" s="96"/>
      <c r="S160" s="108"/>
    </row>
    <row r="161" spans="1:19" s="1" customFormat="1" x14ac:dyDescent="0.2">
      <c r="A161" s="108"/>
      <c r="B161" s="108"/>
      <c r="C161" s="108"/>
      <c r="D161" s="108"/>
      <c r="E161" s="108"/>
      <c r="F161" s="108"/>
      <c r="G161" s="108"/>
      <c r="H161" s="108"/>
      <c r="I161" s="156"/>
      <c r="J161" s="156"/>
      <c r="K161" s="156"/>
      <c r="L161" s="156"/>
      <c r="M161" s="156"/>
      <c r="N161" s="156"/>
      <c r="O161" s="108"/>
      <c r="P161" s="108"/>
      <c r="Q161" s="157"/>
      <c r="R161" s="96"/>
      <c r="S161" s="108"/>
    </row>
    <row r="162" spans="1:19" s="1" customFormat="1" x14ac:dyDescent="0.2">
      <c r="A162" s="108"/>
      <c r="B162" s="108"/>
      <c r="C162" s="108"/>
      <c r="D162" s="108"/>
      <c r="E162" s="108"/>
      <c r="F162" s="108"/>
      <c r="G162" s="108"/>
      <c r="H162" s="108"/>
      <c r="I162" s="156"/>
      <c r="J162" s="156"/>
      <c r="K162" s="156"/>
      <c r="L162" s="156"/>
      <c r="M162" s="156"/>
      <c r="N162" s="156"/>
      <c r="O162" s="108"/>
      <c r="P162" s="108"/>
      <c r="Q162" s="157"/>
      <c r="R162" s="96"/>
      <c r="S162" s="108"/>
    </row>
    <row r="163" spans="1:19" s="1" customFormat="1" x14ac:dyDescent="0.2">
      <c r="A163" s="108"/>
      <c r="B163" s="108"/>
      <c r="C163" s="108"/>
      <c r="D163" s="108"/>
      <c r="E163" s="108"/>
      <c r="F163" s="108"/>
      <c r="G163" s="108"/>
      <c r="H163" s="108"/>
      <c r="I163" s="156"/>
      <c r="J163" s="156"/>
      <c r="K163" s="156"/>
      <c r="L163" s="156"/>
      <c r="M163" s="156"/>
      <c r="N163" s="156"/>
      <c r="O163" s="108"/>
      <c r="P163" s="108"/>
      <c r="Q163" s="157"/>
      <c r="R163" s="96"/>
      <c r="S163" s="108"/>
    </row>
    <row r="164" spans="1:19" s="1" customFormat="1" x14ac:dyDescent="0.2">
      <c r="A164" s="108"/>
      <c r="B164" s="108"/>
      <c r="C164" s="108"/>
      <c r="D164" s="108"/>
      <c r="E164" s="108"/>
      <c r="F164" s="108"/>
      <c r="G164" s="108"/>
      <c r="H164" s="108"/>
      <c r="I164" s="156"/>
      <c r="J164" s="156"/>
      <c r="K164" s="156"/>
      <c r="L164" s="156"/>
      <c r="M164" s="156"/>
      <c r="N164" s="156"/>
      <c r="O164" s="108"/>
      <c r="P164" s="108"/>
      <c r="Q164" s="157"/>
      <c r="R164" s="96"/>
      <c r="S164" s="108"/>
    </row>
    <row r="165" spans="1:19" s="1" customFormat="1" x14ac:dyDescent="0.2">
      <c r="A165" s="108"/>
      <c r="B165" s="108"/>
      <c r="C165" s="108"/>
      <c r="D165" s="108"/>
      <c r="E165" s="108"/>
      <c r="F165" s="108"/>
      <c r="G165" s="108"/>
      <c r="H165" s="108"/>
      <c r="I165" s="156"/>
      <c r="J165" s="156"/>
      <c r="K165" s="156"/>
      <c r="L165" s="156"/>
      <c r="M165" s="156"/>
      <c r="N165" s="156"/>
      <c r="O165" s="108"/>
      <c r="P165" s="108"/>
      <c r="Q165" s="157"/>
      <c r="R165" s="96"/>
      <c r="S165" s="108"/>
    </row>
    <row r="166" spans="1:19" s="1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56"/>
      <c r="J166" s="156"/>
      <c r="K166" s="156"/>
      <c r="L166" s="156"/>
      <c r="M166" s="156"/>
      <c r="N166" s="156"/>
      <c r="O166" s="108"/>
      <c r="P166" s="108"/>
      <c r="Q166" s="157"/>
      <c r="R166" s="96"/>
      <c r="S166" s="108"/>
    </row>
    <row r="167" spans="1:19" s="1" customFormat="1" x14ac:dyDescent="0.2">
      <c r="A167" s="108"/>
      <c r="B167" s="108"/>
      <c r="C167" s="108"/>
      <c r="D167" s="108"/>
      <c r="E167" s="108"/>
      <c r="F167" s="108"/>
      <c r="G167" s="108"/>
      <c r="H167" s="108"/>
      <c r="I167" s="156"/>
      <c r="J167" s="156"/>
      <c r="K167" s="156"/>
      <c r="L167" s="156"/>
      <c r="M167" s="156"/>
      <c r="N167" s="156"/>
      <c r="O167" s="108"/>
      <c r="P167" s="108"/>
      <c r="Q167" s="157"/>
      <c r="R167" s="96"/>
      <c r="S167" s="108"/>
    </row>
    <row r="168" spans="1:19" s="1" customFormat="1" x14ac:dyDescent="0.2">
      <c r="A168" s="108"/>
      <c r="B168" s="108"/>
      <c r="C168" s="108"/>
      <c r="D168" s="108"/>
      <c r="E168" s="108"/>
      <c r="F168" s="108"/>
      <c r="G168" s="108"/>
      <c r="H168" s="108"/>
      <c r="I168" s="156"/>
      <c r="J168" s="156"/>
      <c r="K168" s="156"/>
      <c r="L168" s="156"/>
      <c r="M168" s="156"/>
      <c r="N168" s="156"/>
      <c r="O168" s="108"/>
      <c r="P168" s="108"/>
      <c r="Q168" s="157"/>
      <c r="R168" s="96"/>
      <c r="S168" s="108"/>
    </row>
    <row r="169" spans="1:19" s="1" customFormat="1" x14ac:dyDescent="0.2">
      <c r="A169" s="108"/>
      <c r="B169" s="108"/>
      <c r="C169" s="108"/>
      <c r="D169" s="108"/>
      <c r="E169" s="108"/>
      <c r="F169" s="108"/>
      <c r="G169" s="108"/>
      <c r="H169" s="108"/>
      <c r="I169" s="156"/>
      <c r="J169" s="156"/>
      <c r="K169" s="156"/>
      <c r="L169" s="156"/>
      <c r="M169" s="156"/>
      <c r="N169" s="156"/>
      <c r="O169" s="108"/>
      <c r="P169" s="108"/>
      <c r="Q169" s="157"/>
      <c r="R169" s="96"/>
      <c r="S169" s="108"/>
    </row>
    <row r="170" spans="1:19" s="1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56"/>
      <c r="J170" s="156"/>
      <c r="K170" s="156"/>
      <c r="L170" s="156"/>
      <c r="M170" s="156"/>
      <c r="N170" s="156"/>
      <c r="O170" s="108"/>
      <c r="P170" s="108"/>
      <c r="Q170" s="157"/>
      <c r="R170" s="96"/>
      <c r="S170" s="108"/>
    </row>
    <row r="171" spans="1:19" s="1" customFormat="1" x14ac:dyDescent="0.2">
      <c r="A171" s="108"/>
      <c r="B171" s="108"/>
      <c r="C171" s="108"/>
      <c r="D171" s="108"/>
      <c r="E171" s="108"/>
      <c r="F171" s="108"/>
      <c r="G171" s="108"/>
      <c r="H171" s="108"/>
      <c r="I171" s="156"/>
      <c r="J171" s="156"/>
      <c r="K171" s="156"/>
      <c r="L171" s="156"/>
      <c r="M171" s="156"/>
      <c r="N171" s="156"/>
      <c r="O171" s="108"/>
      <c r="P171" s="108"/>
      <c r="Q171" s="157"/>
      <c r="R171" s="96"/>
      <c r="S171" s="108"/>
    </row>
    <row r="172" spans="1:19" s="1" customFormat="1" x14ac:dyDescent="0.2">
      <c r="A172" s="108"/>
      <c r="B172" s="108"/>
      <c r="C172" s="108"/>
      <c r="D172" s="108"/>
      <c r="E172" s="108"/>
      <c r="F172" s="108"/>
      <c r="G172" s="108"/>
      <c r="H172" s="108"/>
      <c r="I172" s="156"/>
      <c r="J172" s="156"/>
      <c r="K172" s="156"/>
      <c r="L172" s="156"/>
      <c r="M172" s="156"/>
      <c r="N172" s="156"/>
      <c r="O172" s="108"/>
      <c r="P172" s="108"/>
      <c r="Q172" s="157"/>
      <c r="R172" s="96"/>
      <c r="S172" s="108"/>
    </row>
    <row r="173" spans="1:19" s="1" customFormat="1" x14ac:dyDescent="0.2">
      <c r="A173" s="108"/>
      <c r="B173" s="108"/>
      <c r="C173" s="108"/>
      <c r="D173" s="108"/>
      <c r="E173" s="108"/>
      <c r="F173" s="108"/>
      <c r="G173" s="108"/>
      <c r="H173" s="108"/>
      <c r="I173" s="156"/>
      <c r="J173" s="156"/>
      <c r="K173" s="156"/>
      <c r="L173" s="156"/>
      <c r="M173" s="156"/>
      <c r="N173" s="156"/>
      <c r="O173" s="108"/>
      <c r="P173" s="108"/>
      <c r="Q173" s="157"/>
      <c r="R173" s="96"/>
      <c r="S173" s="108"/>
    </row>
    <row r="174" spans="1:19" s="1" customFormat="1" x14ac:dyDescent="0.2">
      <c r="A174" s="108"/>
      <c r="B174" s="108"/>
      <c r="C174" s="108"/>
      <c r="D174" s="108"/>
      <c r="E174" s="108"/>
      <c r="F174" s="108"/>
      <c r="G174" s="108"/>
      <c r="H174" s="108"/>
      <c r="I174" s="156"/>
      <c r="J174" s="156"/>
      <c r="K174" s="156"/>
      <c r="L174" s="156"/>
      <c r="M174" s="156"/>
      <c r="N174" s="156"/>
      <c r="O174" s="108"/>
      <c r="P174" s="108"/>
      <c r="Q174" s="157"/>
      <c r="R174" s="96"/>
      <c r="S174" s="108"/>
    </row>
    <row r="175" spans="1:19" s="1" customFormat="1" x14ac:dyDescent="0.2">
      <c r="A175" s="108"/>
      <c r="B175" s="108"/>
      <c r="C175" s="108"/>
      <c r="D175" s="108"/>
      <c r="E175" s="108"/>
      <c r="F175" s="108"/>
      <c r="G175" s="108"/>
      <c r="H175" s="108"/>
      <c r="I175" s="156"/>
      <c r="J175" s="156"/>
      <c r="K175" s="156"/>
      <c r="L175" s="156"/>
      <c r="M175" s="156"/>
      <c r="N175" s="156"/>
      <c r="O175" s="108"/>
      <c r="P175" s="108"/>
      <c r="Q175" s="157"/>
      <c r="R175" s="96"/>
      <c r="S175" s="108"/>
    </row>
    <row r="176" spans="1:19" s="1" customFormat="1" x14ac:dyDescent="0.2">
      <c r="A176" s="108"/>
      <c r="B176" s="108"/>
      <c r="C176" s="108"/>
      <c r="D176" s="108"/>
      <c r="E176" s="108"/>
      <c r="F176" s="108"/>
      <c r="G176" s="108"/>
      <c r="H176" s="108"/>
      <c r="I176" s="156"/>
      <c r="J176" s="156"/>
      <c r="K176" s="156"/>
      <c r="L176" s="156"/>
      <c r="M176" s="156"/>
      <c r="N176" s="156"/>
      <c r="O176" s="108"/>
      <c r="P176" s="108"/>
      <c r="Q176" s="157"/>
      <c r="R176" s="96"/>
      <c r="S176" s="108"/>
    </row>
    <row r="177" spans="1:19" s="1" customFormat="1" x14ac:dyDescent="0.2">
      <c r="A177" s="108"/>
      <c r="B177" s="108"/>
      <c r="C177" s="108"/>
      <c r="D177" s="108"/>
      <c r="E177" s="108"/>
      <c r="F177" s="108"/>
      <c r="G177" s="108"/>
      <c r="H177" s="108"/>
      <c r="I177" s="156"/>
      <c r="J177" s="156"/>
      <c r="K177" s="156"/>
      <c r="L177" s="156"/>
      <c r="M177" s="156"/>
      <c r="N177" s="156"/>
      <c r="O177" s="108"/>
      <c r="P177" s="108"/>
      <c r="Q177" s="157"/>
      <c r="R177" s="96"/>
      <c r="S177" s="108"/>
    </row>
    <row r="178" spans="1:19" s="1" customFormat="1" x14ac:dyDescent="0.2">
      <c r="A178" s="108"/>
      <c r="B178" s="108"/>
      <c r="C178" s="108"/>
      <c r="D178" s="108"/>
      <c r="E178" s="108"/>
      <c r="F178" s="108"/>
      <c r="G178" s="108"/>
      <c r="H178" s="108"/>
      <c r="I178" s="156"/>
      <c r="J178" s="156"/>
      <c r="K178" s="156"/>
      <c r="L178" s="156"/>
      <c r="M178" s="156"/>
      <c r="N178" s="156"/>
      <c r="O178" s="108"/>
      <c r="P178" s="108"/>
      <c r="Q178" s="157"/>
      <c r="R178" s="96"/>
      <c r="S178" s="108"/>
    </row>
    <row r="179" spans="1:19" s="1" customFormat="1" x14ac:dyDescent="0.2">
      <c r="A179" s="108"/>
      <c r="B179" s="108"/>
      <c r="C179" s="108"/>
      <c r="D179" s="108"/>
      <c r="E179" s="108"/>
      <c r="F179" s="108"/>
      <c r="G179" s="108"/>
      <c r="H179" s="108"/>
      <c r="I179" s="156"/>
      <c r="J179" s="156"/>
      <c r="K179" s="156"/>
      <c r="L179" s="156"/>
      <c r="M179" s="156"/>
      <c r="N179" s="156"/>
      <c r="O179" s="108"/>
      <c r="P179" s="108"/>
      <c r="Q179" s="157"/>
      <c r="R179" s="96"/>
      <c r="S179" s="108"/>
    </row>
    <row r="180" spans="1:19" s="1" customFormat="1" x14ac:dyDescent="0.2">
      <c r="A180" s="108"/>
      <c r="B180" s="108"/>
      <c r="C180" s="108"/>
      <c r="D180" s="108"/>
      <c r="E180" s="108"/>
      <c r="F180" s="108"/>
      <c r="G180" s="108"/>
      <c r="H180" s="108"/>
      <c r="I180" s="156"/>
      <c r="J180" s="156"/>
      <c r="K180" s="156"/>
      <c r="L180" s="156"/>
      <c r="M180" s="156"/>
      <c r="N180" s="156"/>
      <c r="O180" s="108"/>
      <c r="P180" s="108"/>
      <c r="Q180" s="157"/>
      <c r="R180" s="96"/>
      <c r="S180" s="108"/>
    </row>
    <row r="181" spans="1:19" s="1" customFormat="1" x14ac:dyDescent="0.2">
      <c r="A181" s="108"/>
      <c r="B181" s="108"/>
      <c r="C181" s="108"/>
      <c r="D181" s="108"/>
      <c r="E181" s="108"/>
      <c r="F181" s="108"/>
      <c r="G181" s="108"/>
      <c r="H181" s="108"/>
      <c r="I181" s="156"/>
      <c r="J181" s="156"/>
      <c r="K181" s="156"/>
      <c r="L181" s="156"/>
      <c r="M181" s="156"/>
      <c r="N181" s="156"/>
      <c r="O181" s="108"/>
      <c r="P181" s="108"/>
      <c r="Q181" s="157"/>
      <c r="R181" s="96"/>
      <c r="S181" s="108"/>
    </row>
    <row r="182" spans="1:19" s="1" customFormat="1" x14ac:dyDescent="0.2">
      <c r="A182" s="108"/>
      <c r="B182" s="108"/>
      <c r="C182" s="108"/>
      <c r="D182" s="108"/>
      <c r="E182" s="108"/>
      <c r="F182" s="108"/>
      <c r="G182" s="108"/>
      <c r="H182" s="108"/>
      <c r="I182" s="156"/>
      <c r="J182" s="156"/>
      <c r="K182" s="156"/>
      <c r="L182" s="156"/>
      <c r="M182" s="156"/>
      <c r="N182" s="156"/>
      <c r="O182" s="108"/>
      <c r="P182" s="108"/>
      <c r="Q182" s="157"/>
      <c r="R182" s="96"/>
      <c r="S182" s="108"/>
    </row>
    <row r="183" spans="1:19" s="1" customFormat="1" x14ac:dyDescent="0.2">
      <c r="A183" s="108"/>
      <c r="B183" s="108"/>
      <c r="C183" s="108"/>
      <c r="D183" s="108"/>
      <c r="E183" s="108"/>
      <c r="F183" s="108"/>
      <c r="G183" s="108"/>
      <c r="H183" s="108"/>
      <c r="I183" s="156"/>
      <c r="J183" s="156"/>
      <c r="K183" s="156"/>
      <c r="L183" s="156"/>
      <c r="M183" s="156"/>
      <c r="N183" s="156"/>
      <c r="O183" s="108"/>
      <c r="P183" s="108"/>
      <c r="Q183" s="157"/>
      <c r="R183" s="96"/>
      <c r="S183" s="108"/>
    </row>
    <row r="184" spans="1:19" s="1" customFormat="1" x14ac:dyDescent="0.2">
      <c r="A184" s="108"/>
      <c r="B184" s="108"/>
      <c r="C184" s="108"/>
      <c r="D184" s="108"/>
      <c r="E184" s="108"/>
      <c r="F184" s="108"/>
      <c r="G184" s="108"/>
      <c r="H184" s="108"/>
      <c r="I184" s="156"/>
      <c r="J184" s="156"/>
      <c r="K184" s="156"/>
      <c r="L184" s="156"/>
      <c r="M184" s="156"/>
      <c r="N184" s="156"/>
      <c r="O184" s="108"/>
      <c r="P184" s="108"/>
      <c r="Q184" s="157"/>
      <c r="R184" s="96"/>
      <c r="S184" s="108"/>
    </row>
    <row r="185" spans="1:19" s="1" customFormat="1" x14ac:dyDescent="0.2">
      <c r="A185" s="108"/>
      <c r="B185" s="108"/>
      <c r="C185" s="108"/>
      <c r="D185" s="108"/>
      <c r="E185" s="108"/>
      <c r="F185" s="108"/>
      <c r="G185" s="108"/>
      <c r="H185" s="108"/>
      <c r="I185" s="156"/>
      <c r="J185" s="156"/>
      <c r="K185" s="156"/>
      <c r="L185" s="156"/>
      <c r="M185" s="156"/>
      <c r="N185" s="156"/>
      <c r="O185" s="108"/>
      <c r="P185" s="108"/>
      <c r="Q185" s="157"/>
      <c r="R185" s="96"/>
      <c r="S185" s="108"/>
    </row>
    <row r="186" spans="1:19" s="1" customFormat="1" x14ac:dyDescent="0.2">
      <c r="A186" s="108"/>
      <c r="B186" s="108"/>
      <c r="C186" s="108"/>
      <c r="D186" s="108"/>
      <c r="E186" s="108"/>
      <c r="F186" s="108"/>
      <c r="G186" s="108"/>
      <c r="H186" s="108"/>
      <c r="I186" s="156"/>
      <c r="J186" s="156"/>
      <c r="K186" s="156"/>
      <c r="L186" s="156"/>
      <c r="M186" s="156"/>
      <c r="N186" s="156"/>
      <c r="O186" s="108"/>
      <c r="P186" s="108"/>
      <c r="Q186" s="157"/>
      <c r="R186" s="96"/>
      <c r="S186" s="108"/>
    </row>
    <row r="187" spans="1:19" s="1" customFormat="1" x14ac:dyDescent="0.2">
      <c r="A187" s="108"/>
      <c r="B187" s="108"/>
      <c r="C187" s="108"/>
      <c r="D187" s="108"/>
      <c r="E187" s="108"/>
      <c r="F187" s="108"/>
      <c r="G187" s="108"/>
      <c r="H187" s="108"/>
      <c r="I187" s="156"/>
      <c r="J187" s="156"/>
      <c r="K187" s="156"/>
      <c r="L187" s="156"/>
      <c r="M187" s="156"/>
      <c r="N187" s="156"/>
      <c r="O187" s="108"/>
      <c r="P187" s="108"/>
      <c r="Q187" s="157"/>
      <c r="R187" s="96"/>
      <c r="S187" s="108"/>
    </row>
    <row r="188" spans="1:19" s="1" customFormat="1" x14ac:dyDescent="0.2">
      <c r="A188" s="108"/>
      <c r="B188" s="108"/>
      <c r="C188" s="108"/>
      <c r="D188" s="108"/>
      <c r="E188" s="108"/>
      <c r="F188" s="108"/>
      <c r="G188" s="108"/>
      <c r="H188" s="108"/>
      <c r="I188" s="156"/>
      <c r="J188" s="156"/>
      <c r="K188" s="156"/>
      <c r="L188" s="156"/>
      <c r="M188" s="156"/>
      <c r="N188" s="156"/>
      <c r="O188" s="108"/>
      <c r="P188" s="108"/>
      <c r="Q188" s="157"/>
      <c r="R188" s="96"/>
      <c r="S188" s="108"/>
    </row>
    <row r="189" spans="1:19" s="1" customFormat="1" x14ac:dyDescent="0.2">
      <c r="A189" s="108"/>
      <c r="B189" s="108"/>
      <c r="C189" s="108"/>
      <c r="D189" s="108"/>
      <c r="E189" s="108"/>
      <c r="F189" s="108"/>
      <c r="G189" s="108"/>
      <c r="H189" s="108"/>
      <c r="I189" s="156"/>
      <c r="J189" s="156"/>
      <c r="K189" s="156"/>
      <c r="L189" s="156"/>
      <c r="M189" s="156"/>
      <c r="N189" s="156"/>
      <c r="O189" s="108"/>
      <c r="P189" s="108"/>
      <c r="Q189" s="157"/>
      <c r="R189" s="96"/>
      <c r="S189" s="108"/>
    </row>
    <row r="190" spans="1:19" s="1" customFormat="1" x14ac:dyDescent="0.2">
      <c r="A190" s="108"/>
      <c r="B190" s="108"/>
      <c r="C190" s="108"/>
      <c r="D190" s="108"/>
      <c r="E190" s="108"/>
      <c r="F190" s="108"/>
      <c r="G190" s="108"/>
      <c r="H190" s="108"/>
      <c r="I190" s="156"/>
      <c r="J190" s="156"/>
      <c r="K190" s="156"/>
      <c r="L190" s="156"/>
      <c r="M190" s="156"/>
      <c r="N190" s="156"/>
      <c r="O190" s="108"/>
      <c r="P190" s="108"/>
      <c r="Q190" s="157"/>
      <c r="R190" s="96"/>
      <c r="S190" s="108"/>
    </row>
    <row r="191" spans="1:19" s="1" customFormat="1" x14ac:dyDescent="0.2">
      <c r="A191" s="108"/>
      <c r="B191" s="108"/>
      <c r="C191" s="108"/>
      <c r="D191" s="108"/>
      <c r="E191" s="108"/>
      <c r="F191" s="108"/>
      <c r="G191" s="108"/>
      <c r="H191" s="108"/>
      <c r="I191" s="156"/>
      <c r="J191" s="156"/>
      <c r="K191" s="156"/>
      <c r="L191" s="156"/>
      <c r="M191" s="156"/>
      <c r="N191" s="156"/>
      <c r="O191" s="108"/>
      <c r="P191" s="108"/>
      <c r="Q191" s="157"/>
      <c r="R191" s="96"/>
      <c r="S191" s="108"/>
    </row>
    <row r="192" spans="1:19" s="1" customFormat="1" x14ac:dyDescent="0.2">
      <c r="A192" s="108"/>
      <c r="B192" s="108"/>
      <c r="C192" s="108"/>
      <c r="D192" s="108"/>
      <c r="E192" s="108"/>
      <c r="F192" s="108"/>
      <c r="G192" s="108"/>
      <c r="H192" s="108"/>
      <c r="I192" s="156"/>
      <c r="J192" s="156"/>
      <c r="K192" s="156"/>
      <c r="L192" s="156"/>
      <c r="M192" s="156"/>
      <c r="N192" s="156"/>
      <c r="O192" s="108"/>
      <c r="P192" s="108"/>
      <c r="Q192" s="157"/>
      <c r="R192" s="96"/>
      <c r="S192" s="108"/>
    </row>
    <row r="193" spans="1:19" s="1" customFormat="1" x14ac:dyDescent="0.2">
      <c r="A193" s="108"/>
      <c r="B193" s="108"/>
      <c r="C193" s="108"/>
      <c r="D193" s="108"/>
      <c r="E193" s="108"/>
      <c r="F193" s="108"/>
      <c r="G193" s="108"/>
      <c r="H193" s="108"/>
      <c r="I193" s="156"/>
      <c r="J193" s="156"/>
      <c r="K193" s="156"/>
      <c r="L193" s="156"/>
      <c r="M193" s="156"/>
      <c r="N193" s="156"/>
      <c r="O193" s="108"/>
      <c r="P193" s="108"/>
      <c r="Q193" s="157"/>
      <c r="R193" s="96"/>
      <c r="S193" s="108"/>
    </row>
    <row r="194" spans="1:19" s="1" customFormat="1" x14ac:dyDescent="0.2">
      <c r="A194" s="108"/>
      <c r="B194" s="108"/>
      <c r="C194" s="108"/>
      <c r="D194" s="108"/>
      <c r="E194" s="108"/>
      <c r="F194" s="108"/>
      <c r="G194" s="108"/>
      <c r="H194" s="108"/>
      <c r="I194" s="156"/>
      <c r="J194" s="156"/>
      <c r="K194" s="156"/>
      <c r="L194" s="156"/>
      <c r="M194" s="156"/>
      <c r="N194" s="156"/>
      <c r="O194" s="108"/>
      <c r="P194" s="108"/>
      <c r="Q194" s="157"/>
      <c r="R194" s="96"/>
      <c r="S194" s="108"/>
    </row>
    <row r="195" spans="1:19" s="1" customFormat="1" x14ac:dyDescent="0.2">
      <c r="A195" s="108"/>
      <c r="B195" s="108"/>
      <c r="C195" s="108"/>
      <c r="D195" s="108"/>
      <c r="E195" s="108"/>
      <c r="F195" s="108"/>
      <c r="G195" s="108"/>
      <c r="H195" s="108"/>
      <c r="I195" s="156"/>
      <c r="J195" s="156"/>
      <c r="K195" s="156"/>
      <c r="L195" s="156"/>
      <c r="M195" s="156"/>
      <c r="N195" s="156"/>
      <c r="O195" s="108"/>
      <c r="P195" s="108"/>
      <c r="Q195" s="157"/>
      <c r="R195" s="96"/>
      <c r="S195" s="108"/>
    </row>
    <row r="196" spans="1:19" s="1" customFormat="1" x14ac:dyDescent="0.2">
      <c r="A196" s="108"/>
      <c r="B196" s="108"/>
      <c r="C196" s="108"/>
      <c r="D196" s="108"/>
      <c r="E196" s="108"/>
      <c r="F196" s="108"/>
      <c r="G196" s="108"/>
      <c r="H196" s="108"/>
      <c r="I196" s="156"/>
      <c r="J196" s="156"/>
      <c r="K196" s="156"/>
      <c r="L196" s="156"/>
      <c r="M196" s="156"/>
      <c r="N196" s="156"/>
      <c r="O196" s="108"/>
      <c r="P196" s="108"/>
      <c r="Q196" s="157"/>
      <c r="R196" s="96"/>
      <c r="S196" s="108"/>
    </row>
    <row r="197" spans="1:19" s="1" customFormat="1" x14ac:dyDescent="0.2">
      <c r="A197" s="108"/>
      <c r="B197" s="108"/>
      <c r="C197" s="108"/>
      <c r="D197" s="108"/>
      <c r="E197" s="108"/>
      <c r="F197" s="108"/>
      <c r="G197" s="108"/>
      <c r="H197" s="108"/>
      <c r="I197" s="156"/>
      <c r="J197" s="156"/>
      <c r="K197" s="156"/>
      <c r="L197" s="156"/>
      <c r="M197" s="156"/>
      <c r="N197" s="156"/>
      <c r="O197" s="108"/>
      <c r="P197" s="108"/>
      <c r="Q197" s="157"/>
      <c r="R197" s="96"/>
      <c r="S197" s="108"/>
    </row>
    <row r="198" spans="1:19" s="1" customFormat="1" x14ac:dyDescent="0.2">
      <c r="A198" s="108"/>
      <c r="B198" s="108"/>
      <c r="C198" s="108"/>
      <c r="D198" s="108"/>
      <c r="E198" s="108"/>
      <c r="F198" s="108"/>
      <c r="G198" s="108"/>
      <c r="H198" s="108"/>
      <c r="I198" s="156"/>
      <c r="J198" s="156"/>
      <c r="K198" s="156"/>
      <c r="L198" s="156"/>
      <c r="M198" s="156"/>
      <c r="N198" s="156"/>
      <c r="O198" s="108"/>
      <c r="P198" s="108"/>
      <c r="Q198" s="157"/>
      <c r="R198" s="96"/>
      <c r="S198" s="108"/>
    </row>
    <row r="199" spans="1:19" s="1" customFormat="1" x14ac:dyDescent="0.2">
      <c r="A199" s="108"/>
      <c r="B199" s="108"/>
      <c r="C199" s="108"/>
      <c r="D199" s="108"/>
      <c r="E199" s="108"/>
      <c r="F199" s="108"/>
      <c r="G199" s="108"/>
      <c r="H199" s="108"/>
      <c r="I199" s="156"/>
      <c r="J199" s="156"/>
      <c r="K199" s="156"/>
      <c r="L199" s="156"/>
      <c r="M199" s="156"/>
      <c r="N199" s="156"/>
      <c r="O199" s="108"/>
      <c r="P199" s="108"/>
      <c r="Q199" s="157"/>
      <c r="R199" s="96"/>
      <c r="S199" s="108"/>
    </row>
    <row r="200" spans="1:19" s="1" customFormat="1" x14ac:dyDescent="0.2">
      <c r="A200" s="108"/>
      <c r="B200" s="108"/>
      <c r="C200" s="108"/>
      <c r="D200" s="108"/>
      <c r="E200" s="108"/>
      <c r="F200" s="108"/>
      <c r="G200" s="108"/>
      <c r="H200" s="108"/>
      <c r="I200" s="156"/>
      <c r="J200" s="156"/>
      <c r="K200" s="156"/>
      <c r="L200" s="156"/>
      <c r="M200" s="156"/>
      <c r="N200" s="156"/>
      <c r="O200" s="108"/>
      <c r="P200" s="108"/>
      <c r="Q200" s="157"/>
      <c r="R200" s="96"/>
      <c r="S200" s="108"/>
    </row>
    <row r="201" spans="1:19" s="1" customFormat="1" x14ac:dyDescent="0.2">
      <c r="A201" s="108"/>
      <c r="B201" s="108"/>
      <c r="C201" s="108"/>
      <c r="D201" s="108"/>
      <c r="E201" s="108"/>
      <c r="F201" s="108"/>
      <c r="G201" s="108"/>
      <c r="H201" s="108"/>
      <c r="I201" s="156"/>
      <c r="J201" s="156"/>
      <c r="K201" s="156"/>
      <c r="L201" s="156"/>
      <c r="M201" s="156"/>
      <c r="N201" s="156"/>
      <c r="O201" s="108"/>
      <c r="P201" s="108"/>
      <c r="Q201" s="157"/>
      <c r="R201" s="96"/>
      <c r="S201" s="108"/>
    </row>
    <row r="202" spans="1:19" s="1" customFormat="1" x14ac:dyDescent="0.2">
      <c r="A202" s="108"/>
      <c r="B202" s="108"/>
      <c r="C202" s="108"/>
      <c r="D202" s="108"/>
      <c r="E202" s="108"/>
      <c r="F202" s="108"/>
      <c r="G202" s="108"/>
      <c r="H202" s="108"/>
      <c r="I202" s="156"/>
      <c r="J202" s="156"/>
      <c r="K202" s="156"/>
      <c r="L202" s="156"/>
      <c r="M202" s="156"/>
      <c r="N202" s="156"/>
      <c r="O202" s="108"/>
      <c r="P202" s="108"/>
      <c r="Q202" s="157"/>
      <c r="R202" s="96"/>
      <c r="S202" s="108"/>
    </row>
    <row r="203" spans="1:19" s="1" customFormat="1" x14ac:dyDescent="0.2">
      <c r="A203" s="108"/>
      <c r="B203" s="108"/>
      <c r="C203" s="108"/>
      <c r="D203" s="108"/>
      <c r="E203" s="108"/>
      <c r="F203" s="108"/>
      <c r="G203" s="108"/>
      <c r="H203" s="108"/>
      <c r="I203" s="156"/>
      <c r="J203" s="156"/>
      <c r="K203" s="156"/>
      <c r="L203" s="156"/>
      <c r="M203" s="156"/>
      <c r="N203" s="156"/>
      <c r="O203" s="108"/>
      <c r="P203" s="108"/>
      <c r="Q203" s="157"/>
      <c r="R203" s="96"/>
      <c r="S203" s="108"/>
    </row>
    <row r="204" spans="1:19" s="1" customFormat="1" x14ac:dyDescent="0.2">
      <c r="A204" s="108"/>
      <c r="B204" s="108"/>
      <c r="C204" s="108"/>
      <c r="D204" s="108"/>
      <c r="E204" s="108"/>
      <c r="F204" s="108"/>
      <c r="G204" s="108"/>
      <c r="H204" s="108"/>
      <c r="I204" s="156"/>
      <c r="J204" s="156"/>
      <c r="K204" s="156"/>
      <c r="L204" s="156"/>
      <c r="M204" s="156"/>
      <c r="N204" s="156"/>
      <c r="O204" s="108"/>
      <c r="P204" s="108"/>
      <c r="Q204" s="157"/>
      <c r="R204" s="96"/>
      <c r="S204" s="108"/>
    </row>
    <row r="205" spans="1:19" s="1" customFormat="1" x14ac:dyDescent="0.2">
      <c r="A205" s="108"/>
      <c r="B205" s="108"/>
      <c r="C205" s="108"/>
      <c r="D205" s="108"/>
      <c r="E205" s="108"/>
      <c r="F205" s="108"/>
      <c r="G205" s="108"/>
      <c r="H205" s="108"/>
      <c r="I205" s="156"/>
      <c r="J205" s="156"/>
      <c r="K205" s="156"/>
      <c r="L205" s="156"/>
      <c r="M205" s="156"/>
      <c r="N205" s="156"/>
      <c r="O205" s="108"/>
      <c r="P205" s="108"/>
      <c r="Q205" s="157"/>
      <c r="R205" s="96"/>
      <c r="S205" s="108"/>
    </row>
    <row r="206" spans="1:19" s="1" customFormat="1" x14ac:dyDescent="0.2">
      <c r="A206" s="108"/>
      <c r="B206" s="108"/>
      <c r="C206" s="108"/>
      <c r="D206" s="108"/>
      <c r="E206" s="108"/>
      <c r="F206" s="108"/>
      <c r="G206" s="108"/>
      <c r="H206" s="108"/>
      <c r="I206" s="156"/>
      <c r="J206" s="156"/>
      <c r="K206" s="156"/>
      <c r="L206" s="156"/>
      <c r="M206" s="156"/>
      <c r="N206" s="156"/>
      <c r="O206" s="108"/>
      <c r="P206" s="108"/>
      <c r="Q206" s="157"/>
      <c r="R206" s="96"/>
      <c r="S206" s="108"/>
    </row>
    <row r="207" spans="1:19" s="1" customFormat="1" x14ac:dyDescent="0.2">
      <c r="A207" s="108"/>
      <c r="B207" s="108"/>
      <c r="C207" s="108"/>
      <c r="D207" s="108"/>
      <c r="E207" s="108"/>
      <c r="F207" s="108"/>
      <c r="G207" s="108"/>
      <c r="H207" s="108"/>
      <c r="I207" s="156"/>
      <c r="J207" s="156"/>
      <c r="K207" s="156"/>
      <c r="L207" s="156"/>
      <c r="M207" s="156"/>
      <c r="N207" s="156"/>
      <c r="O207" s="108"/>
      <c r="P207" s="108"/>
      <c r="Q207" s="157"/>
      <c r="R207" s="96"/>
      <c r="S207" s="108"/>
    </row>
    <row r="208" spans="1:19" s="1" customFormat="1" x14ac:dyDescent="0.2">
      <c r="A208" s="108"/>
      <c r="B208" s="108"/>
      <c r="C208" s="108"/>
      <c r="D208" s="108"/>
      <c r="E208" s="108"/>
      <c r="F208" s="108"/>
      <c r="G208" s="108"/>
      <c r="H208" s="108"/>
      <c r="I208" s="156"/>
      <c r="J208" s="156"/>
      <c r="K208" s="156"/>
      <c r="L208" s="156"/>
      <c r="M208" s="156"/>
      <c r="N208" s="156"/>
      <c r="O208" s="108"/>
      <c r="P208" s="108"/>
      <c r="Q208" s="157"/>
      <c r="R208" s="96"/>
      <c r="S208" s="108"/>
    </row>
    <row r="209" spans="1:19" s="1" customFormat="1" x14ac:dyDescent="0.2">
      <c r="A209" s="108"/>
      <c r="B209" s="108"/>
      <c r="C209" s="108"/>
      <c r="D209" s="108"/>
      <c r="E209" s="108"/>
      <c r="F209" s="108"/>
      <c r="G209" s="108"/>
      <c r="H209" s="108"/>
      <c r="I209" s="156"/>
      <c r="J209" s="156"/>
      <c r="K209" s="156"/>
      <c r="L209" s="156"/>
      <c r="M209" s="156"/>
      <c r="N209" s="156"/>
      <c r="O209" s="108"/>
      <c r="P209" s="108"/>
      <c r="Q209" s="157"/>
      <c r="R209" s="96"/>
      <c r="S209" s="108"/>
    </row>
    <row r="210" spans="1:19" s="1" customFormat="1" x14ac:dyDescent="0.2">
      <c r="A210" s="108"/>
      <c r="B210" s="108"/>
      <c r="C210" s="108"/>
      <c r="D210" s="108"/>
      <c r="E210" s="108"/>
      <c r="F210" s="108"/>
      <c r="G210" s="108"/>
      <c r="H210" s="108"/>
      <c r="I210" s="156"/>
      <c r="J210" s="156"/>
      <c r="K210" s="156"/>
      <c r="L210" s="156"/>
      <c r="M210" s="156"/>
      <c r="N210" s="156"/>
      <c r="O210" s="108"/>
      <c r="P210" s="108"/>
      <c r="Q210" s="157"/>
      <c r="R210" s="96"/>
      <c r="S210" s="108"/>
    </row>
    <row r="211" spans="1:19" s="1" customFormat="1" x14ac:dyDescent="0.2">
      <c r="A211" s="108"/>
      <c r="B211" s="108"/>
      <c r="C211" s="108"/>
      <c r="D211" s="108"/>
      <c r="E211" s="108"/>
      <c r="F211" s="108"/>
      <c r="G211" s="108"/>
      <c r="H211" s="108"/>
      <c r="I211" s="156"/>
      <c r="J211" s="156"/>
      <c r="K211" s="156"/>
      <c r="L211" s="156"/>
      <c r="M211" s="156"/>
      <c r="N211" s="156"/>
      <c r="O211" s="108"/>
      <c r="P211" s="108"/>
      <c r="Q211" s="157"/>
      <c r="R211" s="96"/>
      <c r="S211" s="108"/>
    </row>
    <row r="212" spans="1:19" s="1" customFormat="1" x14ac:dyDescent="0.2">
      <c r="A212" s="108"/>
      <c r="B212" s="108"/>
      <c r="C212" s="108"/>
      <c r="D212" s="108"/>
      <c r="E212" s="108"/>
      <c r="F212" s="108"/>
      <c r="G212" s="108"/>
      <c r="H212" s="108"/>
      <c r="I212" s="156"/>
      <c r="J212" s="156"/>
      <c r="K212" s="156"/>
      <c r="L212" s="156"/>
      <c r="M212" s="156"/>
      <c r="N212" s="156"/>
      <c r="O212" s="108"/>
      <c r="P212" s="108"/>
      <c r="Q212" s="157"/>
      <c r="R212" s="96"/>
      <c r="S212" s="108"/>
    </row>
    <row r="213" spans="1:19" s="1" customFormat="1" x14ac:dyDescent="0.2">
      <c r="A213" s="108"/>
      <c r="B213" s="108"/>
      <c r="C213" s="108"/>
      <c r="D213" s="108"/>
      <c r="E213" s="108"/>
      <c r="F213" s="108"/>
      <c r="G213" s="108"/>
      <c r="H213" s="108"/>
      <c r="I213" s="156"/>
      <c r="J213" s="156"/>
      <c r="K213" s="156"/>
      <c r="L213" s="156"/>
      <c r="M213" s="156"/>
      <c r="N213" s="156"/>
      <c r="O213" s="108"/>
      <c r="P213" s="108"/>
      <c r="Q213" s="157"/>
      <c r="R213" s="96"/>
      <c r="S213" s="108"/>
    </row>
    <row r="214" spans="1:19" s="1" customFormat="1" x14ac:dyDescent="0.2">
      <c r="A214" s="108"/>
      <c r="B214" s="108"/>
      <c r="C214" s="108"/>
      <c r="D214" s="108"/>
      <c r="E214" s="108"/>
      <c r="F214" s="108"/>
      <c r="G214" s="108"/>
      <c r="H214" s="108"/>
      <c r="I214" s="156"/>
      <c r="J214" s="156"/>
      <c r="K214" s="156"/>
      <c r="L214" s="156"/>
      <c r="M214" s="156"/>
      <c r="N214" s="156"/>
      <c r="O214" s="108"/>
      <c r="P214" s="108"/>
      <c r="Q214" s="157"/>
      <c r="R214" s="96"/>
      <c r="S214" s="108"/>
    </row>
    <row r="215" spans="1:19" s="1" customFormat="1" x14ac:dyDescent="0.2">
      <c r="A215" s="108"/>
      <c r="B215" s="108"/>
      <c r="C215" s="108"/>
      <c r="D215" s="108"/>
      <c r="E215" s="108"/>
      <c r="F215" s="108"/>
      <c r="G215" s="108"/>
      <c r="H215" s="108"/>
      <c r="I215" s="156"/>
      <c r="J215" s="156"/>
      <c r="K215" s="156"/>
      <c r="L215" s="156"/>
      <c r="M215" s="156"/>
      <c r="N215" s="156"/>
      <c r="O215" s="108"/>
      <c r="P215" s="108"/>
      <c r="Q215" s="157"/>
      <c r="R215" s="96"/>
      <c r="S215" s="108"/>
    </row>
    <row r="216" spans="1:19" s="1" customFormat="1" x14ac:dyDescent="0.2">
      <c r="A216" s="108"/>
      <c r="B216" s="108"/>
      <c r="C216" s="108"/>
      <c r="D216" s="108"/>
      <c r="E216" s="108"/>
      <c r="F216" s="108"/>
      <c r="G216" s="108"/>
      <c r="H216" s="108"/>
      <c r="I216" s="156"/>
      <c r="J216" s="156"/>
      <c r="K216" s="156"/>
      <c r="L216" s="156"/>
      <c r="M216" s="156"/>
      <c r="N216" s="156"/>
      <c r="O216" s="108"/>
      <c r="P216" s="108"/>
      <c r="Q216" s="157"/>
      <c r="R216" s="96"/>
      <c r="S216" s="108"/>
    </row>
    <row r="217" spans="1:19" s="1" customFormat="1" x14ac:dyDescent="0.2">
      <c r="A217" s="108"/>
      <c r="B217" s="108"/>
      <c r="C217" s="108"/>
      <c r="D217" s="108"/>
      <c r="E217" s="108"/>
      <c r="F217" s="108"/>
      <c r="G217" s="108"/>
      <c r="H217" s="108"/>
      <c r="I217" s="156"/>
      <c r="J217" s="156"/>
      <c r="K217" s="156"/>
      <c r="L217" s="156"/>
      <c r="M217" s="156"/>
      <c r="N217" s="156"/>
      <c r="O217" s="108"/>
      <c r="P217" s="108"/>
      <c r="Q217" s="157"/>
      <c r="R217" s="96"/>
      <c r="S217" s="108"/>
    </row>
    <row r="218" spans="1:19" s="1" customFormat="1" x14ac:dyDescent="0.2">
      <c r="A218" s="108"/>
      <c r="B218" s="108"/>
      <c r="C218" s="108"/>
      <c r="D218" s="108"/>
      <c r="E218" s="108"/>
      <c r="F218" s="108"/>
      <c r="G218" s="108"/>
      <c r="H218" s="108"/>
      <c r="I218" s="156"/>
      <c r="J218" s="156"/>
      <c r="K218" s="156"/>
      <c r="L218" s="156"/>
      <c r="M218" s="156"/>
      <c r="N218" s="156"/>
      <c r="O218" s="108"/>
      <c r="P218" s="108"/>
      <c r="Q218" s="157"/>
      <c r="R218" s="96"/>
      <c r="S218" s="108"/>
    </row>
    <row r="219" spans="1:19" s="1" customFormat="1" x14ac:dyDescent="0.2">
      <c r="A219" s="108"/>
      <c r="B219" s="108"/>
      <c r="C219" s="108"/>
      <c r="D219" s="108"/>
      <c r="E219" s="108"/>
      <c r="F219" s="108"/>
      <c r="G219" s="108"/>
      <c r="H219" s="108"/>
      <c r="I219" s="156"/>
      <c r="J219" s="156"/>
      <c r="K219" s="156"/>
      <c r="L219" s="156"/>
      <c r="M219" s="156"/>
      <c r="N219" s="156"/>
      <c r="O219" s="108"/>
      <c r="P219" s="108"/>
      <c r="Q219" s="157"/>
      <c r="R219" s="96"/>
      <c r="S219" s="108"/>
    </row>
    <row r="220" spans="1:19" s="1" customFormat="1" x14ac:dyDescent="0.2">
      <c r="A220" s="108"/>
      <c r="B220" s="108"/>
      <c r="C220" s="108"/>
      <c r="D220" s="108"/>
      <c r="E220" s="108"/>
      <c r="F220" s="108"/>
      <c r="G220" s="108"/>
      <c r="H220" s="108"/>
      <c r="I220" s="156"/>
      <c r="J220" s="156"/>
      <c r="K220" s="156"/>
      <c r="L220" s="156"/>
      <c r="M220" s="156"/>
      <c r="N220" s="156"/>
      <c r="O220" s="108"/>
      <c r="P220" s="108"/>
      <c r="Q220" s="157"/>
      <c r="R220" s="96"/>
      <c r="S220" s="108"/>
    </row>
    <row r="221" spans="1:19" s="1" customFormat="1" x14ac:dyDescent="0.2">
      <c r="A221" s="108"/>
      <c r="B221" s="108"/>
      <c r="C221" s="108"/>
      <c r="D221" s="108"/>
      <c r="E221" s="108"/>
      <c r="F221" s="108"/>
      <c r="G221" s="108"/>
      <c r="H221" s="108"/>
      <c r="I221" s="156"/>
      <c r="J221" s="156"/>
      <c r="K221" s="156"/>
      <c r="L221" s="156"/>
      <c r="M221" s="156"/>
      <c r="N221" s="156"/>
      <c r="O221" s="108"/>
      <c r="P221" s="108"/>
      <c r="Q221" s="157"/>
      <c r="R221" s="96"/>
      <c r="S221" s="108"/>
    </row>
    <row r="222" spans="1:19" s="1" customFormat="1" x14ac:dyDescent="0.2">
      <c r="A222" s="108"/>
      <c r="B222" s="108"/>
      <c r="C222" s="108"/>
      <c r="D222" s="108"/>
      <c r="E222" s="108"/>
      <c r="F222" s="108"/>
      <c r="G222" s="108"/>
      <c r="H222" s="108"/>
      <c r="I222" s="156"/>
      <c r="J222" s="156"/>
      <c r="K222" s="156"/>
      <c r="L222" s="156"/>
      <c r="M222" s="156"/>
      <c r="N222" s="156"/>
      <c r="O222" s="108"/>
      <c r="P222" s="108"/>
      <c r="Q222" s="157"/>
      <c r="R222" s="96"/>
      <c r="S222" s="108"/>
    </row>
    <row r="223" spans="1:19" s="1" customFormat="1" x14ac:dyDescent="0.2">
      <c r="A223" s="108"/>
      <c r="B223" s="108"/>
      <c r="C223" s="108"/>
      <c r="D223" s="108"/>
      <c r="E223" s="108"/>
      <c r="F223" s="108"/>
      <c r="G223" s="108"/>
      <c r="H223" s="108"/>
      <c r="I223" s="156"/>
      <c r="J223" s="156"/>
      <c r="K223" s="156"/>
      <c r="L223" s="156"/>
      <c r="M223" s="156"/>
      <c r="N223" s="156"/>
      <c r="O223" s="108"/>
      <c r="P223" s="108"/>
      <c r="Q223" s="157"/>
      <c r="R223" s="96"/>
      <c r="S223" s="108"/>
    </row>
    <row r="224" spans="1:19" s="1" customFormat="1" x14ac:dyDescent="0.2">
      <c r="A224" s="108"/>
      <c r="B224" s="108"/>
      <c r="C224" s="108"/>
      <c r="D224" s="108"/>
      <c r="E224" s="108"/>
      <c r="F224" s="108"/>
      <c r="G224" s="108"/>
      <c r="H224" s="108"/>
      <c r="I224" s="156"/>
      <c r="J224" s="156"/>
      <c r="K224" s="156"/>
      <c r="L224" s="156"/>
      <c r="M224" s="156"/>
      <c r="N224" s="156"/>
      <c r="O224" s="108"/>
      <c r="P224" s="108"/>
      <c r="Q224" s="157"/>
      <c r="R224" s="96"/>
      <c r="S224" s="108"/>
    </row>
    <row r="225" spans="1:19" s="1" customFormat="1" x14ac:dyDescent="0.2">
      <c r="A225" s="108"/>
      <c r="B225" s="108"/>
      <c r="C225" s="108"/>
      <c r="D225" s="108"/>
      <c r="E225" s="108"/>
      <c r="F225" s="108"/>
      <c r="G225" s="108"/>
      <c r="H225" s="108"/>
      <c r="I225" s="156"/>
      <c r="J225" s="156"/>
      <c r="K225" s="156"/>
      <c r="L225" s="156"/>
      <c r="M225" s="156"/>
      <c r="N225" s="156"/>
      <c r="O225" s="108"/>
      <c r="P225" s="108"/>
      <c r="Q225" s="157"/>
      <c r="R225" s="96"/>
      <c r="S225" s="108"/>
    </row>
    <row r="226" spans="1:19" s="1" customFormat="1" x14ac:dyDescent="0.2">
      <c r="A226" s="108"/>
      <c r="B226" s="108"/>
      <c r="C226" s="108"/>
      <c r="D226" s="108"/>
      <c r="E226" s="108"/>
      <c r="F226" s="108"/>
      <c r="G226" s="108"/>
      <c r="H226" s="108"/>
      <c r="I226" s="156"/>
      <c r="J226" s="156"/>
      <c r="K226" s="156"/>
      <c r="L226" s="156"/>
      <c r="M226" s="156"/>
      <c r="N226" s="156"/>
      <c r="O226" s="108"/>
      <c r="P226" s="108"/>
      <c r="Q226" s="157"/>
      <c r="R226" s="96"/>
      <c r="S226" s="108"/>
    </row>
    <row r="227" spans="1:19" s="1" customFormat="1" x14ac:dyDescent="0.2">
      <c r="A227" s="109"/>
      <c r="B227" s="109"/>
      <c r="C227" s="109"/>
      <c r="D227" s="109"/>
      <c r="E227" s="109"/>
      <c r="F227" s="109"/>
      <c r="G227" s="109"/>
      <c r="H227" s="109"/>
      <c r="I227" s="117"/>
      <c r="J227" s="117"/>
      <c r="K227" s="117"/>
      <c r="L227" s="117"/>
      <c r="M227" s="117"/>
      <c r="N227" s="117"/>
      <c r="O227" s="266"/>
      <c r="P227" s="108"/>
      <c r="Q227" s="157"/>
      <c r="R227" s="96"/>
      <c r="S227" s="108"/>
    </row>
    <row r="228" spans="1:19" s="1" customFormat="1" x14ac:dyDescent="0.2">
      <c r="A228" s="109"/>
      <c r="B228" s="109"/>
      <c r="C228" s="109"/>
      <c r="D228" s="109"/>
      <c r="E228" s="109"/>
      <c r="F228" s="109"/>
      <c r="G228" s="109"/>
      <c r="H228" s="109"/>
      <c r="I228" s="117"/>
      <c r="J228" s="117"/>
      <c r="K228" s="117"/>
      <c r="L228" s="117"/>
      <c r="M228" s="117"/>
      <c r="N228" s="117"/>
      <c r="O228" s="266"/>
      <c r="P228" s="108"/>
      <c r="Q228" s="157"/>
      <c r="R228" s="96"/>
      <c r="S228" s="108"/>
    </row>
    <row r="229" spans="1:19" s="1" customFormat="1" x14ac:dyDescent="0.2">
      <c r="A229" s="109"/>
      <c r="B229" s="109"/>
      <c r="C229" s="109"/>
      <c r="D229" s="109"/>
      <c r="E229" s="109"/>
      <c r="F229" s="109"/>
      <c r="G229" s="109"/>
      <c r="H229" s="109"/>
      <c r="I229" s="117"/>
      <c r="J229" s="117"/>
      <c r="K229" s="117"/>
      <c r="L229" s="117"/>
      <c r="M229" s="117"/>
      <c r="N229" s="117"/>
      <c r="O229" s="266"/>
      <c r="P229" s="108"/>
      <c r="Q229" s="157"/>
      <c r="R229" s="96"/>
      <c r="S229" s="108"/>
    </row>
    <row r="230" spans="1:19" s="1" customFormat="1" x14ac:dyDescent="0.2">
      <c r="A230" s="109"/>
      <c r="B230" s="109"/>
      <c r="C230" s="109"/>
      <c r="D230" s="109"/>
      <c r="E230" s="109"/>
      <c r="F230" s="109"/>
      <c r="G230" s="109"/>
      <c r="H230" s="109"/>
      <c r="I230" s="117"/>
      <c r="J230" s="117"/>
      <c r="K230" s="117"/>
      <c r="L230" s="117"/>
      <c r="M230" s="117"/>
      <c r="N230" s="117"/>
      <c r="O230" s="266"/>
      <c r="P230" s="108"/>
      <c r="Q230" s="157"/>
      <c r="R230" s="96"/>
      <c r="S230" s="108"/>
    </row>
  </sheetData>
  <mergeCells count="9">
    <mergeCell ref="B8:D8"/>
    <mergeCell ref="F100:G100"/>
    <mergeCell ref="F101:G101"/>
    <mergeCell ref="L1:M1"/>
    <mergeCell ref="E2:K2"/>
    <mergeCell ref="E3:K3"/>
    <mergeCell ref="E4:K4"/>
    <mergeCell ref="E5:K5"/>
    <mergeCell ref="E1:K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52" zoomScaleNormal="100" workbookViewId="0">
      <selection activeCell="H86" sqref="H86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248" customWidth="1"/>
    <col min="16" max="16" width="16.5703125" style="13" customWidth="1"/>
    <col min="17" max="17" width="10.7109375" style="58" customWidth="1"/>
    <col min="18" max="18" width="8.42578125" style="66" customWidth="1"/>
    <col min="19" max="19" width="4.42578125" style="106" customWidth="1"/>
    <col min="20" max="20" width="9.140625" style="108"/>
    <col min="21" max="21" width="22.5703125" style="13" customWidth="1"/>
    <col min="22" max="22" width="10.7109375" style="13" customWidth="1"/>
    <col min="23" max="83" width="9.140625" style="13"/>
    <col min="84" max="16384" width="9.140625" style="1"/>
  </cols>
  <sheetData>
    <row r="1" spans="2:83" s="13" customFormat="1" ht="14.25" x14ac:dyDescent="0.35">
      <c r="D1" s="16" t="s">
        <v>25</v>
      </c>
      <c r="E1" s="375"/>
      <c r="F1" s="375"/>
      <c r="G1" s="375"/>
      <c r="H1" s="375"/>
      <c r="I1" s="375"/>
      <c r="J1" s="375"/>
      <c r="K1" s="375"/>
      <c r="L1" s="346"/>
      <c r="M1" s="346"/>
      <c r="N1" s="14"/>
      <c r="O1" s="248"/>
      <c r="Q1" s="58"/>
      <c r="R1" s="66"/>
      <c r="S1" s="106"/>
      <c r="T1" s="108"/>
    </row>
    <row r="2" spans="2:83" s="13" customFormat="1" x14ac:dyDescent="0.2">
      <c r="D2" s="16" t="s">
        <v>26</v>
      </c>
      <c r="E2" s="375"/>
      <c r="F2" s="375"/>
      <c r="G2" s="375"/>
      <c r="H2" s="375"/>
      <c r="I2" s="375"/>
      <c r="J2" s="375"/>
      <c r="K2" s="375"/>
      <c r="L2" s="14"/>
      <c r="M2" s="14"/>
      <c r="N2" s="14"/>
      <c r="O2" s="248"/>
      <c r="Q2" s="58"/>
      <c r="R2" s="66"/>
      <c r="S2" s="106"/>
      <c r="T2" s="108"/>
    </row>
    <row r="3" spans="2:83" s="13" customFormat="1" x14ac:dyDescent="0.2">
      <c r="D3" s="16" t="s">
        <v>27</v>
      </c>
      <c r="E3" s="375" t="s">
        <v>162</v>
      </c>
      <c r="F3" s="375"/>
      <c r="G3" s="375"/>
      <c r="H3" s="375"/>
      <c r="I3" s="375"/>
      <c r="J3" s="375"/>
      <c r="K3" s="375"/>
      <c r="L3" s="14"/>
      <c r="M3" s="14"/>
      <c r="N3" s="14"/>
      <c r="O3" s="248"/>
      <c r="Q3" s="58"/>
      <c r="R3" s="66"/>
      <c r="S3" s="106"/>
      <c r="T3" s="108"/>
    </row>
    <row r="4" spans="2:83" x14ac:dyDescent="0.2">
      <c r="D4" s="3" t="s">
        <v>28</v>
      </c>
      <c r="E4" s="376"/>
      <c r="F4" s="376"/>
      <c r="G4" s="376"/>
      <c r="H4" s="376"/>
      <c r="I4" s="376"/>
      <c r="J4" s="376"/>
      <c r="K4" s="376"/>
    </row>
    <row r="5" spans="2:83" x14ac:dyDescent="0.2">
      <c r="D5" s="3" t="s">
        <v>29</v>
      </c>
      <c r="E5" s="376"/>
      <c r="F5" s="376"/>
      <c r="G5" s="376"/>
      <c r="H5" s="376"/>
      <c r="I5" s="376"/>
      <c r="J5" s="376"/>
      <c r="K5" s="376"/>
    </row>
    <row r="6" spans="2:83" x14ac:dyDescent="0.2">
      <c r="D6" s="3"/>
      <c r="E6" s="2"/>
      <c r="F6" s="2"/>
      <c r="G6" s="2"/>
      <c r="H6" s="2"/>
    </row>
    <row r="7" spans="2:83" s="5" customFormat="1" x14ac:dyDescent="0.2"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249"/>
      <c r="P7" s="89" t="s">
        <v>19</v>
      </c>
      <c r="Q7" s="60"/>
      <c r="R7" s="68"/>
      <c r="S7" s="219"/>
      <c r="T7" s="149"/>
      <c r="U7" s="1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2:83" s="101" customFormat="1" ht="22.5" x14ac:dyDescent="0.2">
      <c r="B8" s="347" t="s">
        <v>148</v>
      </c>
      <c r="C8" s="347"/>
      <c r="D8" s="347"/>
      <c r="E8" s="118" t="s">
        <v>91</v>
      </c>
      <c r="F8" s="118" t="s">
        <v>92</v>
      </c>
      <c r="G8" s="118" t="s">
        <v>93</v>
      </c>
      <c r="H8" s="119" t="s">
        <v>94</v>
      </c>
      <c r="I8" s="102"/>
      <c r="J8" s="102"/>
      <c r="K8" s="102"/>
      <c r="L8" s="102"/>
      <c r="M8" s="102"/>
      <c r="N8" s="103"/>
      <c r="O8" s="250"/>
      <c r="P8" s="220"/>
      <c r="Q8" s="221"/>
      <c r="R8" s="105"/>
      <c r="S8" s="222"/>
      <c r="T8" s="15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2:83" x14ac:dyDescent="0.2">
      <c r="C9" s="36" t="s">
        <v>89</v>
      </c>
      <c r="D9" s="34"/>
      <c r="E9" s="40"/>
      <c r="F9" s="40"/>
      <c r="G9" s="40"/>
      <c r="H9" s="35"/>
      <c r="I9" s="19"/>
      <c r="J9" s="19"/>
      <c r="K9" s="19"/>
      <c r="L9" s="19"/>
      <c r="M9" s="19"/>
      <c r="N9" s="17"/>
      <c r="P9" s="89" t="s">
        <v>20</v>
      </c>
      <c r="Q9" s="60"/>
      <c r="R9" s="68"/>
    </row>
    <row r="10" spans="2:83" x14ac:dyDescent="0.2">
      <c r="D10" s="34" t="s">
        <v>0</v>
      </c>
      <c r="E10" s="40"/>
      <c r="F10" s="40"/>
      <c r="G10" s="40"/>
      <c r="H10" s="35"/>
      <c r="I10" s="83"/>
      <c r="J10" s="20">
        <f t="shared" ref="J10:M24" si="0">I10*$Q$9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4">
        <f t="shared" ref="N10:N25" si="1">SUM(I10:M10)</f>
        <v>0</v>
      </c>
      <c r="P10" s="89"/>
    </row>
    <row r="11" spans="2:83" x14ac:dyDescent="0.2">
      <c r="D11" s="34" t="s">
        <v>0</v>
      </c>
      <c r="E11" s="40"/>
      <c r="F11" s="40"/>
      <c r="G11" s="40"/>
      <c r="H11" s="35"/>
      <c r="I11" s="83"/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4">
        <f t="shared" si="1"/>
        <v>0</v>
      </c>
      <c r="P11" s="16" t="s">
        <v>32</v>
      </c>
      <c r="Q11" s="60">
        <v>0.16209999999999999</v>
      </c>
    </row>
    <row r="12" spans="2:83" x14ac:dyDescent="0.2">
      <c r="D12" s="34" t="s">
        <v>0</v>
      </c>
      <c r="E12" s="40"/>
      <c r="F12" s="40"/>
      <c r="G12" s="40"/>
      <c r="H12" s="35"/>
      <c r="I12" s="83"/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4">
        <f t="shared" si="1"/>
        <v>0</v>
      </c>
      <c r="P12" s="89"/>
    </row>
    <row r="13" spans="2:83" x14ac:dyDescent="0.2">
      <c r="D13" s="34" t="s">
        <v>0</v>
      </c>
      <c r="E13" s="40"/>
      <c r="F13" s="40"/>
      <c r="G13" s="40"/>
      <c r="H13" s="35"/>
      <c r="I13" s="83"/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4">
        <f t="shared" si="1"/>
        <v>0</v>
      </c>
      <c r="P13" s="16" t="s">
        <v>50</v>
      </c>
      <c r="Q13" s="60"/>
      <c r="R13" s="90" t="s">
        <v>47</v>
      </c>
    </row>
    <row r="14" spans="2:83" x14ac:dyDescent="0.2">
      <c r="D14" s="34" t="s">
        <v>0</v>
      </c>
      <c r="E14" s="40"/>
      <c r="F14" s="40"/>
      <c r="G14" s="40"/>
      <c r="H14" s="35"/>
      <c r="I14" s="83"/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4">
        <f t="shared" si="1"/>
        <v>0</v>
      </c>
      <c r="P14" s="16" t="s">
        <v>34</v>
      </c>
      <c r="Q14" s="60">
        <v>0.42857000000000001</v>
      </c>
      <c r="R14" s="70" t="s">
        <v>47</v>
      </c>
    </row>
    <row r="15" spans="2:83" x14ac:dyDescent="0.2">
      <c r="C15" s="32" t="s">
        <v>90</v>
      </c>
      <c r="D15" s="34"/>
      <c r="E15" s="40"/>
      <c r="F15" s="40"/>
      <c r="G15" s="40"/>
      <c r="H15" s="35"/>
      <c r="I15" s="83"/>
      <c r="J15" s="83"/>
      <c r="K15" s="83"/>
      <c r="L15" s="83"/>
      <c r="M15" s="83"/>
      <c r="N15" s="17"/>
      <c r="P15" s="16"/>
    </row>
    <row r="16" spans="2:83" x14ac:dyDescent="0.2">
      <c r="D16" s="34" t="s">
        <v>1</v>
      </c>
      <c r="E16" s="40"/>
      <c r="F16" s="40"/>
      <c r="G16" s="40"/>
      <c r="H16" s="35"/>
      <c r="I16" s="83"/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4">
        <f t="shared" si="1"/>
        <v>0</v>
      </c>
    </row>
    <row r="17" spans="2:83" x14ac:dyDescent="0.2">
      <c r="D17" s="34" t="s">
        <v>1</v>
      </c>
      <c r="E17" s="40"/>
      <c r="F17" s="40"/>
      <c r="G17" s="40"/>
      <c r="H17" s="35"/>
      <c r="I17" s="83"/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4">
        <f t="shared" si="1"/>
        <v>0</v>
      </c>
      <c r="P17" s="16"/>
      <c r="S17" s="107" t="s">
        <v>100</v>
      </c>
      <c r="T17" s="112"/>
      <c r="U17" s="91"/>
      <c r="V17" s="91"/>
      <c r="W17" s="91"/>
    </row>
    <row r="18" spans="2:83" x14ac:dyDescent="0.2">
      <c r="D18" s="34" t="s">
        <v>1</v>
      </c>
      <c r="E18" s="40"/>
      <c r="F18" s="40"/>
      <c r="G18" s="40"/>
      <c r="H18" s="35"/>
      <c r="I18" s="83"/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4">
        <f t="shared" si="1"/>
        <v>0</v>
      </c>
      <c r="P18" s="16"/>
      <c r="S18" s="107"/>
      <c r="T18" s="112"/>
      <c r="U18" s="91"/>
      <c r="V18" s="91"/>
      <c r="W18" s="91"/>
    </row>
    <row r="19" spans="2:83" x14ac:dyDescent="0.2">
      <c r="D19" s="34" t="s">
        <v>2</v>
      </c>
      <c r="E19" s="40"/>
      <c r="F19" s="40"/>
      <c r="G19" s="40"/>
      <c r="H19" s="35"/>
      <c r="I19" s="83"/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4">
        <f t="shared" si="1"/>
        <v>0</v>
      </c>
      <c r="P19" s="89"/>
      <c r="S19" s="107"/>
      <c r="T19" s="112" t="s">
        <v>97</v>
      </c>
      <c r="U19" s="91" t="s">
        <v>98</v>
      </c>
      <c r="V19" s="223">
        <v>0.45800000000000002</v>
      </c>
      <c r="W19" s="91"/>
    </row>
    <row r="20" spans="2:83" x14ac:dyDescent="0.2">
      <c r="D20" s="34" t="s">
        <v>2</v>
      </c>
      <c r="E20" s="40"/>
      <c r="F20" s="40"/>
      <c r="G20" s="40"/>
      <c r="H20" s="35"/>
      <c r="I20" s="83"/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4">
        <f t="shared" si="1"/>
        <v>0</v>
      </c>
      <c r="P20" s="89"/>
      <c r="S20" s="107"/>
      <c r="T20" s="112" t="s">
        <v>99</v>
      </c>
      <c r="U20" s="91" t="s">
        <v>101</v>
      </c>
      <c r="V20" s="223">
        <v>0.38700000000000001</v>
      </c>
      <c r="W20" s="91"/>
    </row>
    <row r="21" spans="2:83" x14ac:dyDescent="0.2">
      <c r="D21" s="34" t="s">
        <v>3</v>
      </c>
      <c r="E21" s="40"/>
      <c r="F21" s="40"/>
      <c r="G21" s="40"/>
      <c r="H21" s="35"/>
      <c r="I21" s="83"/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4">
        <f t="shared" si="1"/>
        <v>0</v>
      </c>
      <c r="R21" s="1"/>
      <c r="S21" s="107"/>
      <c r="T21" s="112" t="s">
        <v>102</v>
      </c>
      <c r="U21" s="91" t="s">
        <v>103</v>
      </c>
      <c r="V21" s="223">
        <v>0.54800000000000004</v>
      </c>
      <c r="W21" s="91"/>
    </row>
    <row r="22" spans="2:83" x14ac:dyDescent="0.2">
      <c r="D22" s="34" t="s">
        <v>3</v>
      </c>
      <c r="E22" s="40"/>
      <c r="F22" s="40"/>
      <c r="G22" s="40"/>
      <c r="H22" s="35"/>
      <c r="I22" s="83"/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4">
        <f t="shared" si="1"/>
        <v>0</v>
      </c>
      <c r="S22" s="107"/>
      <c r="T22" s="112"/>
      <c r="U22" s="91" t="s">
        <v>106</v>
      </c>
      <c r="V22" s="223">
        <v>0.253</v>
      </c>
      <c r="W22" s="91"/>
    </row>
    <row r="23" spans="2:83" x14ac:dyDescent="0.2">
      <c r="D23" s="34" t="s">
        <v>4</v>
      </c>
      <c r="E23" s="40"/>
      <c r="F23" s="40"/>
      <c r="G23" s="40"/>
      <c r="H23" s="35"/>
      <c r="I23" s="83"/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4">
        <f t="shared" si="1"/>
        <v>0</v>
      </c>
      <c r="S23" s="107"/>
      <c r="T23" s="112"/>
      <c r="U23" s="91" t="s">
        <v>107</v>
      </c>
      <c r="V23" s="223">
        <v>0.26</v>
      </c>
      <c r="W23" s="91"/>
    </row>
    <row r="24" spans="2:83" x14ac:dyDescent="0.2">
      <c r="D24" s="34" t="s">
        <v>15</v>
      </c>
      <c r="E24" s="40"/>
      <c r="F24" s="40"/>
      <c r="G24" s="40"/>
      <c r="H24" s="35"/>
      <c r="I24" s="19"/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4">
        <f t="shared" si="1"/>
        <v>0</v>
      </c>
      <c r="S24" s="107"/>
      <c r="T24" s="112"/>
      <c r="U24" s="91" t="s">
        <v>108</v>
      </c>
      <c r="V24" s="223">
        <v>0.26</v>
      </c>
      <c r="W24" s="91"/>
    </row>
    <row r="25" spans="2:83" s="139" customFormat="1" x14ac:dyDescent="0.2">
      <c r="C25" s="99" t="s">
        <v>31</v>
      </c>
      <c r="E25" s="196"/>
      <c r="F25" s="196"/>
      <c r="G25" s="196"/>
      <c r="H25" s="198"/>
      <c r="I25" s="200">
        <f>SUM(I10:I24)</f>
        <v>0</v>
      </c>
      <c r="J25" s="200">
        <f t="shared" ref="J25:M25" si="2">SUM(J10:J24)</f>
        <v>0</v>
      </c>
      <c r="K25" s="200">
        <f t="shared" si="2"/>
        <v>0</v>
      </c>
      <c r="L25" s="200">
        <f t="shared" si="2"/>
        <v>0</v>
      </c>
      <c r="M25" s="200">
        <f t="shared" si="2"/>
        <v>0</v>
      </c>
      <c r="N25" s="199">
        <f t="shared" si="1"/>
        <v>0</v>
      </c>
      <c r="O25" s="251"/>
      <c r="S25" s="224"/>
      <c r="T25" s="204" t="s">
        <v>47</v>
      </c>
      <c r="U25" s="201" t="s">
        <v>104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</row>
    <row r="26" spans="2:83" x14ac:dyDescent="0.2">
      <c r="B26" s="15" t="s">
        <v>6</v>
      </c>
      <c r="C26" s="15"/>
      <c r="D26" s="34"/>
      <c r="E26" s="40"/>
      <c r="F26" s="40"/>
      <c r="G26" s="40"/>
      <c r="H26" s="35"/>
      <c r="I26" s="19"/>
      <c r="J26" s="19"/>
      <c r="K26" s="19"/>
      <c r="L26" s="19"/>
      <c r="M26" s="19"/>
      <c r="N26" s="17"/>
      <c r="P26" s="3" t="s">
        <v>163</v>
      </c>
      <c r="Q26" s="1"/>
      <c r="S26" s="107"/>
      <c r="T26" s="112" t="s">
        <v>87</v>
      </c>
      <c r="U26" s="91" t="s">
        <v>105</v>
      </c>
      <c r="V26" s="91"/>
      <c r="W26" s="91"/>
    </row>
    <row r="27" spans="2:83" x14ac:dyDescent="0.2">
      <c r="C27" s="36" t="s">
        <v>89</v>
      </c>
      <c r="D27" s="34"/>
      <c r="E27" s="40"/>
      <c r="F27" s="40"/>
      <c r="G27" s="40"/>
      <c r="H27" s="35"/>
      <c r="I27" s="19"/>
      <c r="J27" s="19"/>
      <c r="K27" s="19"/>
      <c r="L27" s="19"/>
      <c r="M27" s="19"/>
      <c r="N27" s="17"/>
      <c r="P27" s="1" t="s">
        <v>0</v>
      </c>
      <c r="Q27" s="265">
        <f>IF($Q7="RI",0.3446,0.3678)</f>
        <v>0.36780000000000002</v>
      </c>
      <c r="S27" s="107"/>
      <c r="T27" s="112"/>
      <c r="U27" s="91"/>
      <c r="V27" s="223"/>
      <c r="W27" s="91"/>
    </row>
    <row r="28" spans="2:83" ht="12" customHeight="1" x14ac:dyDescent="0.2">
      <c r="D28" s="34" t="s">
        <v>0</v>
      </c>
      <c r="E28" s="40"/>
      <c r="F28" s="40"/>
      <c r="G28" s="40"/>
      <c r="H28" s="35"/>
      <c r="I28" s="56">
        <f>ROUND(I10*$Q$27, 0)</f>
        <v>0</v>
      </c>
      <c r="J28" s="20">
        <f t="shared" ref="J28:M28" si="3">ROUND(J10*$Q$27, 0)</f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4">
        <f t="shared" ref="N28:N44" si="4">SUM(I28:M28)</f>
        <v>0</v>
      </c>
      <c r="P28" s="1" t="s">
        <v>14</v>
      </c>
      <c r="Q28" s="265">
        <f>IF($Q7="RI",0.2193,0.2758)</f>
        <v>0.27579999999999999</v>
      </c>
      <c r="S28" s="107"/>
      <c r="T28" s="108" t="s">
        <v>5</v>
      </c>
      <c r="U28" s="13" t="s">
        <v>119</v>
      </c>
      <c r="V28" s="223">
        <v>1.03</v>
      </c>
      <c r="W28" s="91"/>
    </row>
    <row r="29" spans="2:83" ht="12" customHeight="1" x14ac:dyDescent="0.2">
      <c r="D29" s="34" t="s">
        <v>59</v>
      </c>
      <c r="E29" s="40"/>
      <c r="F29" s="40"/>
      <c r="G29" s="40"/>
      <c r="H29" s="35"/>
      <c r="I29" s="56">
        <f t="shared" ref="I29:M32" si="5">ROUND(I11*$Q$27, 0)</f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4">
        <f t="shared" si="4"/>
        <v>0</v>
      </c>
      <c r="P29" s="1" t="s">
        <v>2</v>
      </c>
      <c r="Q29" s="265">
        <f>IF($Q7="RI",0.4174,0.4602)</f>
        <v>0.4602</v>
      </c>
      <c r="R29" s="189"/>
      <c r="S29" s="107"/>
      <c r="U29" s="13" t="s">
        <v>120</v>
      </c>
      <c r="V29" s="223">
        <v>1</v>
      </c>
      <c r="W29" s="91"/>
    </row>
    <row r="30" spans="2:83" ht="12" customHeight="1" x14ac:dyDescent="0.2">
      <c r="D30" s="34" t="s">
        <v>59</v>
      </c>
      <c r="E30" s="40"/>
      <c r="F30" s="40"/>
      <c r="G30" s="40"/>
      <c r="H30" s="35"/>
      <c r="I30" s="56">
        <f t="shared" si="5"/>
        <v>0</v>
      </c>
      <c r="J30" s="20">
        <f t="shared" si="5"/>
        <v>0</v>
      </c>
      <c r="K30" s="20">
        <f t="shared" si="5"/>
        <v>0</v>
      </c>
      <c r="L30" s="20">
        <f t="shared" si="5"/>
        <v>0</v>
      </c>
      <c r="M30" s="20">
        <f t="shared" si="5"/>
        <v>0</v>
      </c>
      <c r="N30" s="4">
        <f t="shared" si="4"/>
        <v>0</v>
      </c>
      <c r="P30" s="1" t="s">
        <v>16</v>
      </c>
      <c r="Q30" s="265">
        <f>IF($Q7="RI",0.087,0.0839)</f>
        <v>8.3900000000000002E-2</v>
      </c>
      <c r="R30" s="189"/>
      <c r="S30" s="107"/>
      <c r="T30" s="112"/>
      <c r="U30" s="91"/>
      <c r="V30" s="223"/>
      <c r="W30" s="91"/>
    </row>
    <row r="31" spans="2:83" ht="12" customHeight="1" x14ac:dyDescent="0.2">
      <c r="D31" s="34" t="s">
        <v>59</v>
      </c>
      <c r="E31" s="40"/>
      <c r="F31" s="40"/>
      <c r="G31" s="40"/>
      <c r="H31" s="35"/>
      <c r="I31" s="56">
        <f t="shared" si="5"/>
        <v>0</v>
      </c>
      <c r="J31" s="20">
        <f t="shared" si="5"/>
        <v>0</v>
      </c>
      <c r="K31" s="20">
        <f t="shared" si="5"/>
        <v>0</v>
      </c>
      <c r="L31" s="20">
        <f t="shared" si="5"/>
        <v>0</v>
      </c>
      <c r="M31" s="20">
        <f t="shared" si="5"/>
        <v>0</v>
      </c>
      <c r="N31" s="4">
        <f t="shared" si="4"/>
        <v>0</v>
      </c>
      <c r="P31" s="1" t="s">
        <v>4</v>
      </c>
      <c r="Q31" s="265">
        <f>IF($Q7="RI",0.0151,0.0277)</f>
        <v>2.7699999999999999E-2</v>
      </c>
      <c r="R31" s="189"/>
      <c r="S31" s="107"/>
      <c r="T31" s="112" t="s">
        <v>116</v>
      </c>
      <c r="U31" s="91" t="s">
        <v>117</v>
      </c>
      <c r="V31" s="223">
        <v>0.16209999999999999</v>
      </c>
      <c r="W31" s="91"/>
    </row>
    <row r="32" spans="2:83" ht="12" customHeight="1" x14ac:dyDescent="0.2">
      <c r="D32" s="34" t="s">
        <v>59</v>
      </c>
      <c r="E32" s="40"/>
      <c r="F32" s="40"/>
      <c r="G32" s="40"/>
      <c r="H32" s="35"/>
      <c r="I32" s="56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4">
        <f t="shared" si="4"/>
        <v>0</v>
      </c>
      <c r="P32" s="1" t="s">
        <v>15</v>
      </c>
      <c r="Q32" s="265">
        <f>IF($Q7="RI",0.1076,0.1309)</f>
        <v>0.13089999999999999</v>
      </c>
      <c r="R32" s="189"/>
      <c r="S32" s="107"/>
      <c r="T32" s="112"/>
      <c r="U32" s="91" t="s">
        <v>118</v>
      </c>
      <c r="V32" s="223">
        <v>0</v>
      </c>
      <c r="W32" s="91"/>
    </row>
    <row r="33" spans="2:83" x14ac:dyDescent="0.2">
      <c r="C33" s="32" t="s">
        <v>90</v>
      </c>
      <c r="D33" s="34"/>
      <c r="E33" s="40"/>
      <c r="F33" s="40"/>
      <c r="G33" s="40"/>
      <c r="H33" s="35"/>
      <c r="I33" s="83"/>
      <c r="J33" s="83"/>
      <c r="K33" s="83"/>
      <c r="L33" s="83"/>
      <c r="M33" s="83"/>
      <c r="N33" s="17"/>
      <c r="Q33" s="188"/>
      <c r="R33" s="189"/>
      <c r="S33" s="107"/>
      <c r="T33" s="112"/>
      <c r="U33" s="91"/>
      <c r="V33" s="91"/>
      <c r="W33" s="91"/>
    </row>
    <row r="34" spans="2:83" x14ac:dyDescent="0.2">
      <c r="D34" s="34" t="s">
        <v>1</v>
      </c>
      <c r="E34" s="40"/>
      <c r="F34" s="40"/>
      <c r="G34" s="40"/>
      <c r="H34" s="35"/>
      <c r="I34" s="56">
        <f>ROUND(I16*$Q$28, 0)</f>
        <v>0</v>
      </c>
      <c r="J34" s="20">
        <f t="shared" ref="J34:M34" si="6">ROUND(J16*$Q$28, 0)</f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4">
        <f t="shared" si="4"/>
        <v>0</v>
      </c>
      <c r="Q34" s="188"/>
      <c r="R34" s="189"/>
      <c r="S34" s="107"/>
      <c r="T34" s="112"/>
      <c r="U34" s="91"/>
      <c r="V34" s="91"/>
      <c r="W34" s="91"/>
    </row>
    <row r="35" spans="2:83" x14ac:dyDescent="0.2">
      <c r="D35" s="34" t="s">
        <v>1</v>
      </c>
      <c r="E35" s="40"/>
      <c r="F35" s="40"/>
      <c r="G35" s="40"/>
      <c r="H35" s="35"/>
      <c r="I35" s="56">
        <f t="shared" ref="I35:M36" si="7">ROUND(I17*$Q$28, 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4">
        <f t="shared" si="4"/>
        <v>0</v>
      </c>
      <c r="Q35" s="188"/>
      <c r="R35" s="189"/>
      <c r="S35" s="107"/>
      <c r="T35" s="112"/>
      <c r="U35" s="91"/>
      <c r="V35" s="91"/>
      <c r="W35" s="91"/>
    </row>
    <row r="36" spans="2:83" x14ac:dyDescent="0.2">
      <c r="D36" s="34" t="s">
        <v>1</v>
      </c>
      <c r="E36" s="40"/>
      <c r="F36" s="40"/>
      <c r="G36" s="40"/>
      <c r="H36" s="35"/>
      <c r="I36" s="56">
        <f t="shared" si="7"/>
        <v>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0</v>
      </c>
      <c r="N36" s="4">
        <f t="shared" si="4"/>
        <v>0</v>
      </c>
      <c r="Q36" s="188"/>
      <c r="R36" s="189"/>
      <c r="S36" s="107"/>
      <c r="T36" s="112"/>
      <c r="U36" s="91"/>
      <c r="V36" s="91"/>
      <c r="W36" s="91"/>
    </row>
    <row r="37" spans="2:83" x14ac:dyDescent="0.2">
      <c r="D37" s="34" t="s">
        <v>2</v>
      </c>
      <c r="E37" s="40"/>
      <c r="F37" s="40"/>
      <c r="G37" s="40"/>
      <c r="H37" s="35"/>
      <c r="I37" s="56">
        <f>ROUND(I19*$Q$29, 0)</f>
        <v>0</v>
      </c>
      <c r="J37" s="20">
        <f t="shared" ref="J37:M38" si="8">ROUND(J19*$Q$29, 0)</f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4">
        <f t="shared" si="4"/>
        <v>0</v>
      </c>
      <c r="S37" s="107"/>
      <c r="T37" s="112"/>
      <c r="U37" s="91"/>
      <c r="V37" s="91"/>
      <c r="W37" s="91"/>
    </row>
    <row r="38" spans="2:83" x14ac:dyDescent="0.2">
      <c r="D38" s="34" t="s">
        <v>2</v>
      </c>
      <c r="E38" s="40"/>
      <c r="F38" s="40"/>
      <c r="G38" s="40"/>
      <c r="H38" s="35"/>
      <c r="I38" s="56">
        <f>ROUND(I20*$Q$29, 0)</f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4">
        <f t="shared" si="4"/>
        <v>0</v>
      </c>
      <c r="S38" s="107"/>
      <c r="T38" s="112"/>
      <c r="U38" s="91"/>
      <c r="V38" s="91"/>
      <c r="W38" s="91"/>
    </row>
    <row r="39" spans="2:83" x14ac:dyDescent="0.2">
      <c r="D39" s="34" t="s">
        <v>3</v>
      </c>
      <c r="E39" s="40"/>
      <c r="F39" s="40"/>
      <c r="G39" s="40"/>
      <c r="H39" s="35"/>
      <c r="I39" s="56">
        <f>ROUND(I21*$Q$30, 0)</f>
        <v>0</v>
      </c>
      <c r="J39" s="20">
        <f t="shared" ref="J39:M40" si="9">ROUND(J21*$Q$30, 0)</f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4">
        <f t="shared" si="4"/>
        <v>0</v>
      </c>
      <c r="R39" s="68"/>
      <c r="S39" s="107"/>
      <c r="T39" s="112"/>
      <c r="U39" s="91"/>
      <c r="V39" s="91"/>
      <c r="W39" s="91"/>
    </row>
    <row r="40" spans="2:83" x14ac:dyDescent="0.2">
      <c r="D40" s="34" t="s">
        <v>3</v>
      </c>
      <c r="E40" s="40"/>
      <c r="F40" s="40"/>
      <c r="G40" s="40"/>
      <c r="H40" s="35"/>
      <c r="I40" s="56">
        <f>ROUND(I22*$Q$30, 0)</f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4">
        <f t="shared" si="4"/>
        <v>0</v>
      </c>
      <c r="R40" s="68"/>
      <c r="S40" s="107"/>
      <c r="T40" s="112"/>
      <c r="U40" s="91"/>
      <c r="V40" s="91"/>
      <c r="W40" s="91"/>
    </row>
    <row r="41" spans="2:83" x14ac:dyDescent="0.2">
      <c r="D41" s="34" t="s">
        <v>4</v>
      </c>
      <c r="E41" s="40"/>
      <c r="F41" s="40"/>
      <c r="G41" s="40"/>
      <c r="H41" s="35"/>
      <c r="I41" s="56">
        <f>ROUND(I23*$Q$31, 0)</f>
        <v>0</v>
      </c>
      <c r="J41" s="20">
        <f t="shared" ref="J41:M41" si="10">ROUND(J23*$Q$31, 0)</f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4">
        <f t="shared" si="4"/>
        <v>0</v>
      </c>
      <c r="S41" s="107"/>
      <c r="T41" s="112"/>
      <c r="U41" s="91"/>
      <c r="V41" s="91"/>
      <c r="W41" s="91"/>
    </row>
    <row r="42" spans="2:83" x14ac:dyDescent="0.2">
      <c r="D42" s="34" t="s">
        <v>15</v>
      </c>
      <c r="E42" s="40"/>
      <c r="F42" s="40"/>
      <c r="G42" s="40"/>
      <c r="H42" s="35"/>
      <c r="I42" s="56">
        <f>ROUND(I24*$Q$32, 0)</f>
        <v>0</v>
      </c>
      <c r="J42" s="20">
        <f t="shared" ref="J42:M42" si="11">ROUND(J24*$Q$32, 0)</f>
        <v>0</v>
      </c>
      <c r="K42" s="20">
        <f t="shared" si="11"/>
        <v>0</v>
      </c>
      <c r="L42" s="20">
        <f t="shared" si="11"/>
        <v>0</v>
      </c>
      <c r="M42" s="20">
        <f t="shared" si="11"/>
        <v>0</v>
      </c>
      <c r="N42" s="20">
        <f>ROUND(N24*$I114, 0)</f>
        <v>0</v>
      </c>
      <c r="S42" s="107"/>
      <c r="T42" s="112"/>
      <c r="U42" s="91"/>
      <c r="V42" s="91"/>
      <c r="W42" s="91"/>
    </row>
    <row r="43" spans="2:83" s="139" customFormat="1" x14ac:dyDescent="0.2">
      <c r="C43" s="99" t="s">
        <v>30</v>
      </c>
      <c r="E43" s="196"/>
      <c r="F43" s="196"/>
      <c r="G43" s="196"/>
      <c r="H43" s="198"/>
      <c r="I43" s="200">
        <f>SUM(I28:I42)</f>
        <v>0</v>
      </c>
      <c r="J43" s="200">
        <f t="shared" ref="J43:M43" si="12">SUM(J28:J42)</f>
        <v>0</v>
      </c>
      <c r="K43" s="200">
        <f t="shared" si="12"/>
        <v>0</v>
      </c>
      <c r="L43" s="200">
        <f t="shared" si="12"/>
        <v>0</v>
      </c>
      <c r="M43" s="200">
        <f t="shared" si="12"/>
        <v>0</v>
      </c>
      <c r="N43" s="199">
        <f t="shared" si="4"/>
        <v>0</v>
      </c>
      <c r="O43" s="251"/>
      <c r="P43" s="201"/>
      <c r="Q43" s="202"/>
      <c r="R43" s="203"/>
      <c r="S43" s="224"/>
      <c r="T43" s="204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2:83" s="10" customFormat="1" ht="12.75" x14ac:dyDescent="0.2">
      <c r="B44" s="10" t="s">
        <v>88</v>
      </c>
      <c r="E44" s="205"/>
      <c r="F44" s="205"/>
      <c r="G44" s="205"/>
      <c r="H44" s="50"/>
      <c r="I44" s="57">
        <f>I25+I43</f>
        <v>0</v>
      </c>
      <c r="J44" s="57">
        <f>J25+J43</f>
        <v>0</v>
      </c>
      <c r="K44" s="57">
        <f>K25+K43</f>
        <v>0</v>
      </c>
      <c r="L44" s="57">
        <f>L25+L43</f>
        <v>0</v>
      </c>
      <c r="M44" s="57">
        <f>M25+M43</f>
        <v>0</v>
      </c>
      <c r="N44" s="206">
        <f t="shared" si="4"/>
        <v>0</v>
      </c>
      <c r="O44" s="252"/>
      <c r="P44" s="86"/>
      <c r="Q44" s="225"/>
      <c r="R44" s="226"/>
      <c r="S44" s="227"/>
      <c r="T44" s="15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</row>
    <row r="45" spans="2:83" x14ac:dyDescent="0.2">
      <c r="D45" s="186"/>
      <c r="E45" s="43"/>
      <c r="F45" s="43"/>
      <c r="G45" s="43"/>
      <c r="H45" s="187"/>
      <c r="I45" s="19"/>
      <c r="J45" s="19"/>
      <c r="K45" s="19"/>
      <c r="L45" s="19"/>
      <c r="M45" s="19"/>
      <c r="N45" s="17"/>
      <c r="P45" s="17"/>
      <c r="Q45" s="62"/>
      <c r="R45" s="73"/>
      <c r="S45" s="107"/>
      <c r="T45" s="112"/>
      <c r="U45" s="91"/>
      <c r="V45" s="91"/>
      <c r="W45" s="91"/>
    </row>
    <row r="46" spans="2:83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P46" s="54"/>
      <c r="S46" s="107"/>
      <c r="T46" s="112"/>
      <c r="U46" s="91"/>
      <c r="V46" s="91"/>
      <c r="W46" s="91"/>
    </row>
    <row r="47" spans="2:83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P47" s="16"/>
      <c r="Q47" s="228"/>
      <c r="R47" s="229"/>
    </row>
    <row r="48" spans="2:83" x14ac:dyDescent="0.2">
      <c r="D48" s="34" t="s">
        <v>137</v>
      </c>
      <c r="E48" s="40"/>
      <c r="F48" s="300">
        <v>5100</v>
      </c>
      <c r="G48" s="40"/>
      <c r="H48" s="35"/>
      <c r="I48" s="19"/>
      <c r="J48" s="19"/>
      <c r="K48" s="19"/>
      <c r="L48" s="19"/>
      <c r="M48" s="19"/>
      <c r="N48" s="4">
        <f t="shared" ref="N48:N73" si="13">SUM(I48:M48)</f>
        <v>0</v>
      </c>
      <c r="S48" s="107"/>
      <c r="T48" s="112"/>
      <c r="U48" s="91"/>
      <c r="V48" s="91"/>
      <c r="W48" s="91"/>
    </row>
    <row r="49" spans="3:83" x14ac:dyDescent="0.2">
      <c r="D49" s="34" t="s">
        <v>138</v>
      </c>
      <c r="E49" s="40"/>
      <c r="F49" s="300">
        <v>5200</v>
      </c>
      <c r="G49" s="40"/>
      <c r="H49" s="35"/>
      <c r="I49" s="19"/>
      <c r="J49" s="19"/>
      <c r="K49" s="19"/>
      <c r="L49" s="19"/>
      <c r="M49" s="19"/>
      <c r="N49" s="4">
        <f t="shared" si="13"/>
        <v>0</v>
      </c>
      <c r="S49" s="107"/>
      <c r="T49" s="112"/>
      <c r="U49" s="91"/>
      <c r="V49" s="91"/>
      <c r="W49" s="91"/>
    </row>
    <row r="50" spans="3:83" x14ac:dyDescent="0.2">
      <c r="D50" s="34" t="s">
        <v>61</v>
      </c>
      <c r="E50" s="40"/>
      <c r="F50" s="300">
        <v>5300</v>
      </c>
      <c r="G50" s="40"/>
      <c r="H50" s="35"/>
      <c r="I50" s="19"/>
      <c r="J50" s="19"/>
      <c r="K50" s="19"/>
      <c r="L50" s="19"/>
      <c r="M50" s="19"/>
      <c r="N50" s="4">
        <f t="shared" si="13"/>
        <v>0</v>
      </c>
      <c r="P50" s="16"/>
      <c r="Q50" s="228"/>
      <c r="R50" s="229"/>
      <c r="S50" s="107"/>
      <c r="T50" s="112"/>
      <c r="U50" s="91"/>
      <c r="V50" s="91"/>
      <c r="W50" s="91"/>
    </row>
    <row r="51" spans="3:83" s="139" customFormat="1" x14ac:dyDescent="0.2">
      <c r="C51" s="99" t="s">
        <v>151</v>
      </c>
      <c r="E51" s="196"/>
      <c r="F51" s="301"/>
      <c r="G51" s="196"/>
      <c r="H51" s="198"/>
      <c r="I51" s="277">
        <f>SUM(I48:I50)</f>
        <v>0</v>
      </c>
      <c r="J51" s="277">
        <f t="shared" ref="J51:M51" si="14">SUM(J48:J50)</f>
        <v>0</v>
      </c>
      <c r="K51" s="277">
        <f t="shared" si="14"/>
        <v>0</v>
      </c>
      <c r="L51" s="277">
        <f t="shared" si="14"/>
        <v>0</v>
      </c>
      <c r="M51" s="277">
        <f t="shared" si="14"/>
        <v>0</v>
      </c>
      <c r="N51" s="199">
        <f>SUM(N48:N50)</f>
        <v>0</v>
      </c>
      <c r="O51" s="251"/>
      <c r="P51" s="201"/>
      <c r="Q51" s="202"/>
      <c r="R51" s="203"/>
      <c r="S51" s="224"/>
      <c r="T51" s="204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3:83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P52" s="16"/>
      <c r="Q52" s="228"/>
      <c r="R52" s="229"/>
    </row>
    <row r="53" spans="3:83" x14ac:dyDescent="0.2">
      <c r="D53" s="34" t="s">
        <v>142</v>
      </c>
      <c r="E53" s="40"/>
      <c r="F53" s="300">
        <v>3000</v>
      </c>
      <c r="G53" s="40"/>
      <c r="H53" s="35"/>
      <c r="I53" s="19"/>
      <c r="J53" s="19"/>
      <c r="K53" s="19"/>
      <c r="L53" s="19"/>
      <c r="M53" s="19"/>
      <c r="N53" s="4">
        <f t="shared" si="13"/>
        <v>0</v>
      </c>
      <c r="P53" s="16"/>
      <c r="Q53" s="228"/>
      <c r="R53" s="229"/>
    </row>
    <row r="54" spans="3:83" x14ac:dyDescent="0.2">
      <c r="D54" s="34" t="s">
        <v>141</v>
      </c>
      <c r="E54" s="40"/>
      <c r="F54" s="300">
        <v>3300</v>
      </c>
      <c r="G54" s="40"/>
      <c r="H54" s="35"/>
      <c r="I54" s="19"/>
      <c r="J54" s="19"/>
      <c r="K54" s="19"/>
      <c r="L54" s="19"/>
      <c r="M54" s="19"/>
      <c r="N54" s="4">
        <f t="shared" si="13"/>
        <v>0</v>
      </c>
      <c r="P54" s="16"/>
      <c r="Q54" s="228"/>
      <c r="R54" s="229"/>
    </row>
    <row r="55" spans="3:83" x14ac:dyDescent="0.2">
      <c r="D55" s="34" t="s">
        <v>143</v>
      </c>
      <c r="E55" s="40"/>
      <c r="F55" s="300">
        <v>3400</v>
      </c>
      <c r="G55" s="40"/>
      <c r="H55" s="35"/>
      <c r="I55" s="19"/>
      <c r="J55" s="19"/>
      <c r="K55" s="19"/>
      <c r="L55" s="19"/>
      <c r="M55" s="19"/>
      <c r="N55" s="4">
        <f t="shared" si="13"/>
        <v>0</v>
      </c>
      <c r="P55" s="16"/>
      <c r="Q55" s="228"/>
      <c r="R55" s="229"/>
    </row>
    <row r="56" spans="3:83" x14ac:dyDescent="0.2">
      <c r="D56" s="34" t="s">
        <v>144</v>
      </c>
      <c r="E56" s="40"/>
      <c r="F56" s="300">
        <v>4000</v>
      </c>
      <c r="G56" s="40"/>
      <c r="H56" s="35"/>
      <c r="I56" s="19"/>
      <c r="J56" s="19"/>
      <c r="K56" s="19"/>
      <c r="L56" s="19"/>
      <c r="M56" s="19"/>
      <c r="N56" s="4">
        <f t="shared" si="13"/>
        <v>0</v>
      </c>
      <c r="P56" s="16"/>
      <c r="Q56" s="228"/>
      <c r="R56" s="229"/>
    </row>
    <row r="57" spans="3:83" x14ac:dyDescent="0.2">
      <c r="D57" s="34" t="s">
        <v>139</v>
      </c>
      <c r="E57" s="40"/>
      <c r="F57" s="300">
        <v>4001</v>
      </c>
      <c r="G57" s="40"/>
      <c r="H57" s="35"/>
      <c r="I57" s="19"/>
      <c r="J57" s="19"/>
      <c r="K57" s="19"/>
      <c r="L57" s="19"/>
      <c r="M57" s="19"/>
      <c r="N57" s="4">
        <f t="shared" si="13"/>
        <v>0</v>
      </c>
      <c r="P57" s="16"/>
      <c r="Q57" s="228"/>
      <c r="R57" s="229"/>
    </row>
    <row r="58" spans="3:83" x14ac:dyDescent="0.2">
      <c r="D58" s="34" t="s">
        <v>140</v>
      </c>
      <c r="E58" s="40"/>
      <c r="F58" s="300">
        <v>3100</v>
      </c>
      <c r="G58" s="40"/>
      <c r="H58" s="35"/>
      <c r="I58" s="19"/>
      <c r="J58" s="19"/>
      <c r="K58" s="19"/>
      <c r="L58" s="19"/>
      <c r="M58" s="19"/>
      <c r="N58" s="4">
        <f t="shared" si="13"/>
        <v>0</v>
      </c>
      <c r="P58" s="16"/>
      <c r="Q58" s="228"/>
      <c r="R58" s="229"/>
    </row>
    <row r="59" spans="3:83" x14ac:dyDescent="0.2">
      <c r="D59" s="34" t="s">
        <v>145</v>
      </c>
      <c r="E59" s="40"/>
      <c r="F59" s="300"/>
      <c r="G59" s="40"/>
      <c r="H59" s="35"/>
      <c r="I59" s="19"/>
      <c r="J59" s="19"/>
      <c r="K59" s="19"/>
      <c r="L59" s="19"/>
      <c r="M59" s="19"/>
      <c r="N59" s="4">
        <f t="shared" si="13"/>
        <v>0</v>
      </c>
      <c r="P59" s="16"/>
      <c r="Q59" s="228"/>
      <c r="R59" s="229"/>
    </row>
    <row r="60" spans="3:83" s="139" customFormat="1" x14ac:dyDescent="0.2">
      <c r="C60" s="99" t="s">
        <v>150</v>
      </c>
      <c r="E60" s="196"/>
      <c r="F60" s="301"/>
      <c r="G60" s="196"/>
      <c r="H60" s="198"/>
      <c r="I60" s="277">
        <f>SUM(I53:I59)</f>
        <v>0</v>
      </c>
      <c r="J60" s="277">
        <f t="shared" ref="J60:M60" si="15">SUM(J53:J59)</f>
        <v>0</v>
      </c>
      <c r="K60" s="277">
        <f t="shared" si="15"/>
        <v>0</v>
      </c>
      <c r="L60" s="277">
        <f t="shared" si="15"/>
        <v>0</v>
      </c>
      <c r="M60" s="277">
        <f t="shared" si="15"/>
        <v>0</v>
      </c>
      <c r="N60" s="199">
        <f>SUM(N53:N59)</f>
        <v>0</v>
      </c>
      <c r="O60" s="251"/>
      <c r="P60" s="201"/>
      <c r="Q60" s="202"/>
      <c r="R60" s="203"/>
      <c r="S60" s="224"/>
      <c r="T60" s="204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3:83" x14ac:dyDescent="0.2">
      <c r="C61" s="36" t="s">
        <v>111</v>
      </c>
      <c r="E61" s="40"/>
      <c r="F61" s="303"/>
      <c r="G61" s="190"/>
      <c r="H61" s="191"/>
      <c r="I61" s="192"/>
      <c r="J61" s="192"/>
      <c r="K61" s="192"/>
      <c r="L61" s="192"/>
      <c r="M61" s="192"/>
      <c r="N61" s="193"/>
      <c r="P61" s="16"/>
      <c r="Q61" s="228"/>
      <c r="R61" s="229"/>
    </row>
    <row r="62" spans="3:83" x14ac:dyDescent="0.2">
      <c r="D62" s="34" t="s">
        <v>69</v>
      </c>
      <c r="E62" s="40"/>
      <c r="F62" s="300"/>
      <c r="G62" s="40"/>
      <c r="H62" s="35"/>
      <c r="I62" s="19"/>
      <c r="J62" s="19"/>
      <c r="K62" s="19"/>
      <c r="L62" s="19"/>
      <c r="M62" s="19"/>
      <c r="N62" s="4">
        <f t="shared" si="13"/>
        <v>0</v>
      </c>
      <c r="P62" s="16"/>
      <c r="Q62" s="228"/>
      <c r="R62" s="229"/>
    </row>
    <row r="63" spans="3:83" x14ac:dyDescent="0.2">
      <c r="D63" s="34" t="s">
        <v>158</v>
      </c>
      <c r="E63" s="40"/>
      <c r="F63" s="300">
        <v>8030</v>
      </c>
      <c r="G63" s="40"/>
      <c r="H63" s="35"/>
      <c r="I63" s="19"/>
      <c r="J63" s="19"/>
      <c r="K63" s="19"/>
      <c r="L63" s="19"/>
      <c r="M63" s="19"/>
      <c r="N63" s="4">
        <f t="shared" si="13"/>
        <v>0</v>
      </c>
      <c r="P63" s="16"/>
      <c r="Q63" s="228"/>
      <c r="R63" s="229"/>
    </row>
    <row r="64" spans="3:83" x14ac:dyDescent="0.2">
      <c r="D64" s="34" t="s">
        <v>159</v>
      </c>
      <c r="E64" s="40"/>
      <c r="F64" s="300">
        <v>8030</v>
      </c>
      <c r="G64" s="40"/>
      <c r="H64" s="35"/>
      <c r="I64" s="19"/>
      <c r="J64" s="19"/>
      <c r="K64" s="19"/>
      <c r="L64" s="19"/>
      <c r="M64" s="19"/>
      <c r="N64" s="4">
        <f t="shared" si="13"/>
        <v>0</v>
      </c>
    </row>
    <row r="65" spans="2:83" x14ac:dyDescent="0.2">
      <c r="D65" s="34" t="s">
        <v>160</v>
      </c>
      <c r="E65" s="40"/>
      <c r="F65" s="300">
        <v>8200</v>
      </c>
      <c r="G65" s="40"/>
      <c r="H65" s="35"/>
      <c r="I65" s="19"/>
      <c r="J65" s="19"/>
      <c r="K65" s="19"/>
      <c r="L65" s="19"/>
      <c r="M65" s="19"/>
      <c r="N65" s="4">
        <f t="shared" si="13"/>
        <v>0</v>
      </c>
    </row>
    <row r="66" spans="2:83" x14ac:dyDescent="0.2">
      <c r="D66" s="34" t="s">
        <v>21</v>
      </c>
      <c r="E66" s="40"/>
      <c r="F66" s="300"/>
      <c r="G66" s="40"/>
      <c r="H66" s="35"/>
      <c r="I66" s="19"/>
      <c r="J66" s="19"/>
      <c r="K66" s="19"/>
      <c r="L66" s="19"/>
      <c r="M66" s="19"/>
      <c r="N66" s="4">
        <f t="shared" si="13"/>
        <v>0</v>
      </c>
    </row>
    <row r="67" spans="2:83" x14ac:dyDescent="0.2">
      <c r="D67" s="34" t="s">
        <v>21</v>
      </c>
      <c r="E67" s="40"/>
      <c r="F67" s="300"/>
      <c r="G67" s="40"/>
      <c r="H67" s="35"/>
      <c r="I67" s="19"/>
      <c r="J67" s="19"/>
      <c r="K67" s="19"/>
      <c r="L67" s="19"/>
      <c r="M67" s="19"/>
      <c r="N67" s="4">
        <f t="shared" si="13"/>
        <v>0</v>
      </c>
    </row>
    <row r="68" spans="2:83" s="139" customFormat="1" x14ac:dyDescent="0.2">
      <c r="C68" s="99" t="s">
        <v>149</v>
      </c>
      <c r="E68" s="196"/>
      <c r="F68" s="301"/>
      <c r="G68" s="196"/>
      <c r="H68" s="198"/>
      <c r="I68" s="277">
        <f>SUM(I62:I67)</f>
        <v>0</v>
      </c>
      <c r="J68" s="277">
        <f t="shared" ref="J68:M68" si="16">SUM(J62:J67)</f>
        <v>0</v>
      </c>
      <c r="K68" s="277">
        <f t="shared" si="16"/>
        <v>0</v>
      </c>
      <c r="L68" s="277">
        <f t="shared" si="16"/>
        <v>0</v>
      </c>
      <c r="M68" s="277">
        <f t="shared" si="16"/>
        <v>0</v>
      </c>
      <c r="N68" s="199">
        <f>SUM(N62:N67)</f>
        <v>0</v>
      </c>
      <c r="O68" s="251"/>
      <c r="P68" s="201"/>
      <c r="Q68" s="202"/>
      <c r="R68" s="203"/>
      <c r="S68" s="224"/>
      <c r="T68" s="204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2:83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P69" s="16"/>
      <c r="Q69" s="228"/>
      <c r="R69" s="229"/>
    </row>
    <row r="70" spans="2:83" x14ac:dyDescent="0.2">
      <c r="D70" s="34" t="s">
        <v>43</v>
      </c>
      <c r="E70" s="40"/>
      <c r="F70" s="300">
        <v>8990</v>
      </c>
      <c r="G70" s="40"/>
      <c r="H70" s="35"/>
      <c r="I70" s="19"/>
      <c r="J70" s="19"/>
      <c r="K70" s="19"/>
      <c r="L70" s="19"/>
      <c r="M70" s="19"/>
      <c r="N70" s="4">
        <f t="shared" si="13"/>
        <v>0</v>
      </c>
    </row>
    <row r="71" spans="2:83" x14ac:dyDescent="0.2">
      <c r="D71" s="34" t="s">
        <v>44</v>
      </c>
      <c r="E71" s="40"/>
      <c r="F71" s="300"/>
      <c r="G71" s="40"/>
      <c r="H71" s="35"/>
      <c r="I71" s="19"/>
      <c r="J71" s="19"/>
      <c r="K71" s="19"/>
      <c r="L71" s="19"/>
      <c r="M71" s="19"/>
      <c r="N71" s="4">
        <f t="shared" si="13"/>
        <v>0</v>
      </c>
    </row>
    <row r="72" spans="2:83" x14ac:dyDescent="0.2">
      <c r="D72" s="34" t="s">
        <v>45</v>
      </c>
      <c r="E72" s="40"/>
      <c r="F72" s="300"/>
      <c r="G72" s="40"/>
      <c r="H72" s="35"/>
      <c r="I72" s="19"/>
      <c r="J72" s="19"/>
      <c r="K72" s="19"/>
      <c r="L72" s="19"/>
      <c r="M72" s="19"/>
      <c r="N72" s="4">
        <f t="shared" si="13"/>
        <v>0</v>
      </c>
    </row>
    <row r="73" spans="2:83" x14ac:dyDescent="0.2">
      <c r="D73" s="34" t="s">
        <v>46</v>
      </c>
      <c r="E73" s="40"/>
      <c r="F73" s="300"/>
      <c r="G73" s="40"/>
      <c r="H73" s="35"/>
      <c r="I73" s="19"/>
      <c r="J73" s="19"/>
      <c r="K73" s="19"/>
      <c r="L73" s="19"/>
      <c r="M73" s="19"/>
      <c r="N73" s="4">
        <f t="shared" si="13"/>
        <v>0</v>
      </c>
    </row>
    <row r="74" spans="2:83" s="139" customFormat="1" x14ac:dyDescent="0.2">
      <c r="C74" s="99" t="s">
        <v>152</v>
      </c>
      <c r="E74" s="196"/>
      <c r="F74" s="301"/>
      <c r="G74" s="196"/>
      <c r="H74" s="198"/>
      <c r="I74" s="277">
        <f>SUM(I70:I73)</f>
        <v>0</v>
      </c>
      <c r="J74" s="277">
        <f t="shared" ref="J74:M74" si="17">SUM(J70:J73)</f>
        <v>0</v>
      </c>
      <c r="K74" s="277">
        <f t="shared" si="17"/>
        <v>0</v>
      </c>
      <c r="L74" s="277">
        <f t="shared" si="17"/>
        <v>0</v>
      </c>
      <c r="M74" s="277">
        <f t="shared" si="17"/>
        <v>0</v>
      </c>
      <c r="N74" s="199">
        <f>SUM(N69:N73)</f>
        <v>0</v>
      </c>
      <c r="O74" s="251"/>
      <c r="P74" s="201"/>
      <c r="Q74" s="202"/>
      <c r="R74" s="203"/>
      <c r="S74" s="224"/>
      <c r="T74" s="204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2:83" s="10" customFormat="1" ht="12.75" x14ac:dyDescent="0.2">
      <c r="B75" s="10" t="s">
        <v>109</v>
      </c>
      <c r="E75" s="205"/>
      <c r="F75" s="301"/>
      <c r="G75" s="205"/>
      <c r="H75" s="50"/>
      <c r="I75" s="57">
        <f>SUM(I51,I60,I68,I74)</f>
        <v>0</v>
      </c>
      <c r="J75" s="57">
        <f t="shared" ref="J75:M75" si="18">SUM(J51,J60,J68,J74)</f>
        <v>0</v>
      </c>
      <c r="K75" s="57">
        <f t="shared" si="18"/>
        <v>0</v>
      </c>
      <c r="L75" s="57">
        <f t="shared" si="18"/>
        <v>0</v>
      </c>
      <c r="M75" s="57">
        <f t="shared" si="18"/>
        <v>0</v>
      </c>
      <c r="N75" s="206">
        <f>SUM(N51,N60,N68,N74)</f>
        <v>0</v>
      </c>
      <c r="O75" s="252"/>
      <c r="P75" s="86"/>
      <c r="Q75" s="225"/>
      <c r="R75" s="226"/>
      <c r="S75" s="227"/>
      <c r="T75" s="15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</row>
    <row r="76" spans="2:83" x14ac:dyDescent="0.2">
      <c r="D76" s="34"/>
      <c r="E76" s="40"/>
      <c r="F76" s="300"/>
      <c r="G76" s="40"/>
      <c r="H76" s="35"/>
      <c r="I76" s="19"/>
      <c r="J76" s="19"/>
      <c r="K76" s="19"/>
      <c r="L76" s="19"/>
      <c r="M76" s="19"/>
      <c r="N76" s="17"/>
    </row>
    <row r="77" spans="2:83" s="207" customFormat="1" ht="12.75" x14ac:dyDescent="0.2">
      <c r="B77" s="207" t="s">
        <v>51</v>
      </c>
      <c r="E77" s="208"/>
      <c r="F77" s="304"/>
      <c r="G77" s="208"/>
      <c r="H77" s="209"/>
      <c r="I77" s="210">
        <f t="shared" ref="I77:N77" si="19">SUM(I75,I44)</f>
        <v>0</v>
      </c>
      <c r="J77" s="210">
        <f t="shared" si="19"/>
        <v>0</v>
      </c>
      <c r="K77" s="210">
        <f t="shared" si="19"/>
        <v>0</v>
      </c>
      <c r="L77" s="210">
        <f t="shared" si="19"/>
        <v>0</v>
      </c>
      <c r="M77" s="210">
        <f t="shared" si="19"/>
        <v>0</v>
      </c>
      <c r="N77" s="211">
        <f t="shared" si="19"/>
        <v>0</v>
      </c>
      <c r="O77" s="252"/>
      <c r="P77" s="86"/>
      <c r="Q77" s="225"/>
      <c r="R77" s="226"/>
      <c r="S77" s="227"/>
      <c r="T77" s="151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3" x14ac:dyDescent="0.2">
      <c r="D78" s="34"/>
      <c r="E78" s="40"/>
      <c r="F78" s="300"/>
      <c r="G78" s="40"/>
      <c r="H78" s="35"/>
      <c r="I78" s="19"/>
      <c r="J78" s="19"/>
      <c r="K78" s="19"/>
      <c r="L78" s="19"/>
      <c r="M78" s="19"/>
      <c r="N78" s="17"/>
    </row>
    <row r="79" spans="2:83" x14ac:dyDescent="0.2">
      <c r="B79" s="15" t="s">
        <v>155</v>
      </c>
      <c r="C79" s="15"/>
      <c r="D79" s="34"/>
      <c r="E79" s="40"/>
      <c r="F79" s="300"/>
      <c r="G79" s="40"/>
      <c r="H79" s="35"/>
      <c r="I79" s="19"/>
      <c r="J79" s="19"/>
      <c r="K79" s="19"/>
      <c r="L79" s="19"/>
      <c r="M79" s="19"/>
      <c r="N79" s="17"/>
      <c r="P79" s="16"/>
      <c r="Q79" s="228"/>
      <c r="R79" s="229"/>
    </row>
    <row r="80" spans="2:83" ht="12.75" x14ac:dyDescent="0.2">
      <c r="D80" s="34" t="s">
        <v>12</v>
      </c>
      <c r="E80" s="40"/>
      <c r="F80" s="300">
        <v>4200</v>
      </c>
      <c r="G80" s="40"/>
      <c r="H80" s="35"/>
      <c r="I80" s="19"/>
      <c r="J80" s="19"/>
      <c r="K80" s="19"/>
      <c r="L80" s="19"/>
      <c r="M80" s="19"/>
      <c r="N80" s="4">
        <f>SUM(I80:M80)</f>
        <v>0</v>
      </c>
      <c r="P80" s="86"/>
      <c r="Q80" s="225"/>
      <c r="R80" s="226"/>
    </row>
    <row r="81" spans="2:83" x14ac:dyDescent="0.2">
      <c r="D81" s="34" t="s">
        <v>52</v>
      </c>
      <c r="E81" s="40"/>
      <c r="F81" s="300">
        <v>9231</v>
      </c>
      <c r="G81" s="40"/>
      <c r="H81" s="35"/>
      <c r="I81" s="20">
        <f>ROUND(I21*$Q11, 0)</f>
        <v>0</v>
      </c>
      <c r="J81" s="20">
        <f>ROUND(J21*$Q11, 0)</f>
        <v>0</v>
      </c>
      <c r="K81" s="20">
        <f>ROUND(K21*$Q11, 0)</f>
        <v>0</v>
      </c>
      <c r="L81" s="20">
        <f>ROUND(L21*$Q11, 0)</f>
        <v>0</v>
      </c>
      <c r="M81" s="20">
        <f>ROUND(M21*$Q11, 0)</f>
        <v>0</v>
      </c>
      <c r="N81" s="4">
        <f t="shared" ref="N81:N93" si="20">SUM(I81:M81)</f>
        <v>0</v>
      </c>
    </row>
    <row r="82" spans="2:83" x14ac:dyDescent="0.2">
      <c r="D82" s="34" t="s">
        <v>52</v>
      </c>
      <c r="E82" s="40"/>
      <c r="F82" s="300"/>
      <c r="G82" s="40"/>
      <c r="H82" s="35"/>
      <c r="I82" s="20">
        <f>ROUND(I22*$Q11, 0)</f>
        <v>0</v>
      </c>
      <c r="J82" s="20">
        <f>ROUND(J22*$Q11, 0)</f>
        <v>0</v>
      </c>
      <c r="K82" s="20">
        <f>ROUND(K22*$Q11, 0)</f>
        <v>0</v>
      </c>
      <c r="L82" s="20">
        <f>ROUND(L22*$Q11, 0)</f>
        <v>0</v>
      </c>
      <c r="M82" s="20">
        <f>ROUND(M22*$Q11, 0)</f>
        <v>0</v>
      </c>
      <c r="N82" s="4">
        <f t="shared" si="20"/>
        <v>0</v>
      </c>
    </row>
    <row r="83" spans="2:83" x14ac:dyDescent="0.2">
      <c r="B83" s="34"/>
      <c r="C83" s="34"/>
      <c r="D83" s="34" t="s">
        <v>62</v>
      </c>
      <c r="E83" s="40"/>
      <c r="F83" s="300"/>
      <c r="G83" s="40"/>
      <c r="H83" s="35"/>
      <c r="I83" s="19"/>
      <c r="J83" s="19"/>
      <c r="K83" s="19"/>
      <c r="L83" s="19"/>
      <c r="M83" s="19"/>
      <c r="N83" s="4">
        <f t="shared" si="20"/>
        <v>0</v>
      </c>
      <c r="P83" s="16"/>
      <c r="Q83" s="228"/>
      <c r="R83" s="229"/>
    </row>
    <row r="84" spans="2:83" x14ac:dyDescent="0.2">
      <c r="B84" s="34"/>
      <c r="C84" s="34"/>
      <c r="D84" s="34" t="s">
        <v>63</v>
      </c>
      <c r="E84" s="40"/>
      <c r="F84" s="300">
        <v>9250</v>
      </c>
      <c r="G84" s="40"/>
      <c r="H84" s="35"/>
      <c r="I84" s="19"/>
      <c r="J84" s="19"/>
      <c r="K84" s="19"/>
      <c r="L84" s="19"/>
      <c r="M84" s="19"/>
      <c r="N84" s="4">
        <f t="shared" si="20"/>
        <v>0</v>
      </c>
      <c r="P84" s="16"/>
      <c r="Q84" s="228"/>
      <c r="R84" s="229"/>
    </row>
    <row r="85" spans="2:83" x14ac:dyDescent="0.2">
      <c r="B85" s="34"/>
      <c r="C85" s="34"/>
      <c r="D85" s="34" t="s">
        <v>64</v>
      </c>
      <c r="E85" s="40"/>
      <c r="F85" s="300"/>
      <c r="G85" s="40"/>
      <c r="H85" s="35"/>
      <c r="I85" s="19"/>
      <c r="J85" s="19"/>
      <c r="K85" s="19"/>
      <c r="L85" s="19"/>
      <c r="M85" s="19"/>
      <c r="N85" s="4">
        <f t="shared" si="20"/>
        <v>0</v>
      </c>
      <c r="P85" s="16"/>
      <c r="Q85" s="228"/>
      <c r="R85" s="229"/>
    </row>
    <row r="86" spans="2:83" x14ac:dyDescent="0.2">
      <c r="B86" s="34"/>
      <c r="C86" s="34"/>
      <c r="D86" s="34" t="s">
        <v>65</v>
      </c>
      <c r="E86" s="40"/>
      <c r="F86" s="300"/>
      <c r="G86" s="40"/>
      <c r="H86" s="35"/>
      <c r="I86" s="19"/>
      <c r="J86" s="19"/>
      <c r="K86" s="19"/>
      <c r="L86" s="19"/>
      <c r="M86" s="19"/>
      <c r="N86" s="4">
        <f t="shared" si="20"/>
        <v>0</v>
      </c>
      <c r="P86" s="16"/>
      <c r="Q86" s="228"/>
      <c r="R86" s="229"/>
    </row>
    <row r="87" spans="2:83" x14ac:dyDescent="0.2">
      <c r="B87" s="34"/>
      <c r="C87" s="34"/>
      <c r="D87" s="34" t="s">
        <v>66</v>
      </c>
      <c r="E87" s="40"/>
      <c r="F87" s="300"/>
      <c r="G87" s="40"/>
      <c r="H87" s="35"/>
      <c r="I87" s="19"/>
      <c r="J87" s="19"/>
      <c r="K87" s="19"/>
      <c r="L87" s="19"/>
      <c r="M87" s="19"/>
      <c r="N87" s="4">
        <f t="shared" si="20"/>
        <v>0</v>
      </c>
      <c r="P87" s="16"/>
      <c r="Q87" s="228"/>
      <c r="R87" s="229"/>
    </row>
    <row r="88" spans="2:83" ht="12.75" x14ac:dyDescent="0.2">
      <c r="D88" s="34" t="s">
        <v>156</v>
      </c>
      <c r="E88" s="40"/>
      <c r="F88" s="300"/>
      <c r="G88" s="40"/>
      <c r="H88" s="35"/>
      <c r="I88" s="19"/>
      <c r="J88" s="19"/>
      <c r="K88" s="19"/>
      <c r="L88" s="19"/>
      <c r="M88" s="19"/>
      <c r="N88" s="4">
        <f t="shared" si="20"/>
        <v>0</v>
      </c>
      <c r="P88" s="86"/>
      <c r="Q88" s="225"/>
      <c r="R88" s="226"/>
    </row>
    <row r="89" spans="2:83" x14ac:dyDescent="0.2">
      <c r="C89" s="36" t="s">
        <v>153</v>
      </c>
      <c r="E89" s="40"/>
      <c r="F89" s="303"/>
      <c r="G89" s="190"/>
      <c r="H89" s="191"/>
      <c r="I89" s="192"/>
      <c r="J89" s="192"/>
      <c r="K89" s="192"/>
      <c r="L89" s="192"/>
      <c r="M89" s="192"/>
      <c r="N89" s="193"/>
      <c r="P89" s="16"/>
      <c r="Q89" s="228"/>
      <c r="R89" s="229"/>
    </row>
    <row r="90" spans="2:83" ht="12.75" x14ac:dyDescent="0.2">
      <c r="D90" s="34" t="s">
        <v>39</v>
      </c>
      <c r="E90" s="40"/>
      <c r="F90" s="300">
        <v>9110</v>
      </c>
      <c r="G90" s="40"/>
      <c r="H90" s="35"/>
      <c r="I90" s="19"/>
      <c r="J90" s="19"/>
      <c r="K90" s="19"/>
      <c r="L90" s="19"/>
      <c r="M90" s="19"/>
      <c r="N90" s="4">
        <f t="shared" si="20"/>
        <v>0</v>
      </c>
      <c r="P90" s="230"/>
      <c r="Q90" s="231"/>
      <c r="R90" s="232"/>
    </row>
    <row r="91" spans="2:83" ht="12.75" x14ac:dyDescent="0.2">
      <c r="D91" s="34" t="s">
        <v>40</v>
      </c>
      <c r="E91" s="40"/>
      <c r="F91" s="40"/>
      <c r="G91" s="40"/>
      <c r="H91" s="35"/>
      <c r="I91" s="19"/>
      <c r="J91" s="19"/>
      <c r="K91" s="19"/>
      <c r="L91" s="19"/>
      <c r="M91" s="19"/>
      <c r="N91" s="4">
        <f t="shared" si="20"/>
        <v>0</v>
      </c>
      <c r="P91" s="230"/>
      <c r="Q91" s="231"/>
      <c r="R91" s="232"/>
    </row>
    <row r="92" spans="2:83" ht="12.75" x14ac:dyDescent="0.2">
      <c r="D92" s="34" t="s">
        <v>41</v>
      </c>
      <c r="E92" s="40"/>
      <c r="F92" s="40"/>
      <c r="G92" s="40"/>
      <c r="H92" s="35"/>
      <c r="I92" s="19"/>
      <c r="J92" s="19"/>
      <c r="K92" s="19"/>
      <c r="L92" s="19"/>
      <c r="M92" s="19"/>
      <c r="N92" s="4">
        <f t="shared" si="20"/>
        <v>0</v>
      </c>
      <c r="P92" s="230"/>
      <c r="Q92" s="231"/>
      <c r="R92" s="232"/>
    </row>
    <row r="93" spans="2:83" ht="12.75" x14ac:dyDescent="0.2">
      <c r="D93" s="34" t="s">
        <v>42</v>
      </c>
      <c r="E93" s="40"/>
      <c r="F93" s="40"/>
      <c r="G93" s="40"/>
      <c r="H93" s="35"/>
      <c r="I93" s="19"/>
      <c r="J93" s="19"/>
      <c r="K93" s="19"/>
      <c r="L93" s="19"/>
      <c r="M93" s="19"/>
      <c r="N93" s="4">
        <f t="shared" si="20"/>
        <v>0</v>
      </c>
      <c r="P93" s="230"/>
      <c r="Q93" s="231"/>
      <c r="R93" s="232"/>
    </row>
    <row r="94" spans="2:83" s="139" customFormat="1" x14ac:dyDescent="0.2">
      <c r="C94" s="99" t="s">
        <v>157</v>
      </c>
      <c r="E94" s="196"/>
      <c r="F94" s="196"/>
      <c r="G94" s="196"/>
      <c r="H94" s="198"/>
      <c r="I94" s="277">
        <f>SUM(I90:I93)</f>
        <v>0</v>
      </c>
      <c r="J94" s="277">
        <f t="shared" ref="J94:M94" si="21">SUM(J90:J93)</f>
        <v>0</v>
      </c>
      <c r="K94" s="277">
        <f t="shared" si="21"/>
        <v>0</v>
      </c>
      <c r="L94" s="277">
        <f t="shared" si="21"/>
        <v>0</v>
      </c>
      <c r="M94" s="277">
        <f t="shared" si="21"/>
        <v>0</v>
      </c>
      <c r="N94" s="277">
        <f>SUM(N90:N93)</f>
        <v>0</v>
      </c>
      <c r="O94" s="251"/>
      <c r="P94" s="201"/>
      <c r="Q94" s="202"/>
      <c r="R94" s="203"/>
      <c r="S94" s="224"/>
      <c r="T94" s="204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2:83" s="207" customFormat="1" ht="12.75" x14ac:dyDescent="0.2">
      <c r="B95" s="207" t="s">
        <v>24</v>
      </c>
      <c r="E95" s="212"/>
      <c r="F95" s="212"/>
      <c r="G95" s="212"/>
      <c r="H95" s="209"/>
      <c r="I95" s="210">
        <f>SUM(I80:I93)</f>
        <v>0</v>
      </c>
      <c r="J95" s="210">
        <f t="shared" ref="J95:N95" si="22">SUM(J80:J93)</f>
        <v>0</v>
      </c>
      <c r="K95" s="210">
        <f t="shared" si="22"/>
        <v>0</v>
      </c>
      <c r="L95" s="210">
        <f t="shared" si="22"/>
        <v>0</v>
      </c>
      <c r="M95" s="210">
        <f t="shared" si="22"/>
        <v>0</v>
      </c>
      <c r="N95" s="213">
        <f t="shared" si="22"/>
        <v>0</v>
      </c>
      <c r="O95" s="252"/>
      <c r="P95" s="86"/>
      <c r="Q95" s="225"/>
      <c r="R95" s="226"/>
      <c r="S95" s="227"/>
      <c r="T95" s="151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2:83" s="10" customFormat="1" ht="12.75" x14ac:dyDescent="0.2">
      <c r="D96" s="34"/>
      <c r="E96" s="40"/>
      <c r="F96" s="40"/>
      <c r="G96" s="40"/>
      <c r="H96" s="35"/>
      <c r="I96" s="21"/>
      <c r="J96" s="21"/>
      <c r="K96" s="21"/>
      <c r="L96" s="21"/>
      <c r="M96" s="21"/>
      <c r="N96" s="88"/>
      <c r="O96" s="252"/>
      <c r="P96" s="13"/>
      <c r="Q96" s="58"/>
      <c r="R96" s="66"/>
      <c r="S96" s="227"/>
      <c r="T96" s="151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214" customFormat="1" ht="14.25" x14ac:dyDescent="0.2">
      <c r="A97" s="214" t="s">
        <v>33</v>
      </c>
      <c r="D97" s="215"/>
      <c r="E97" s="216"/>
      <c r="F97" s="216"/>
      <c r="G97" s="216"/>
      <c r="H97" s="217"/>
      <c r="I97" s="218">
        <f>SUM(I95,I77)</f>
        <v>0</v>
      </c>
      <c r="J97" s="218">
        <f t="shared" ref="J97:N97" si="23">SUM(J95,J77)</f>
        <v>0</v>
      </c>
      <c r="K97" s="218">
        <f t="shared" si="23"/>
        <v>0</v>
      </c>
      <c r="L97" s="218">
        <f t="shared" si="23"/>
        <v>0</v>
      </c>
      <c r="M97" s="218">
        <f t="shared" si="23"/>
        <v>0</v>
      </c>
      <c r="N97" s="218">
        <f t="shared" si="23"/>
        <v>0</v>
      </c>
      <c r="O97" s="253"/>
      <c r="P97" s="152"/>
      <c r="Q97" s="233"/>
      <c r="R97" s="234"/>
      <c r="S97" s="235"/>
      <c r="T97" s="153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</row>
    <row r="98" spans="1:83" x14ac:dyDescent="0.2">
      <c r="D98" s="34"/>
      <c r="E98" s="40"/>
      <c r="F98" s="40"/>
      <c r="G98" s="40"/>
      <c r="H98" s="35"/>
      <c r="I98" s="19"/>
      <c r="J98" s="19"/>
      <c r="K98" s="19"/>
      <c r="L98" s="19"/>
      <c r="M98" s="19"/>
      <c r="N98" s="17"/>
    </row>
    <row r="99" spans="1:83" x14ac:dyDescent="0.2">
      <c r="B99" s="1" t="s">
        <v>35</v>
      </c>
      <c r="D99" s="34"/>
      <c r="E99" s="40"/>
      <c r="F99" s="40"/>
      <c r="G99" s="40"/>
      <c r="H99" s="40"/>
      <c r="I99" s="19"/>
      <c r="J99" s="19"/>
      <c r="K99" s="19"/>
      <c r="L99" s="19"/>
      <c r="M99" s="19"/>
      <c r="N99" s="17"/>
    </row>
    <row r="100" spans="1:83" x14ac:dyDescent="0.2">
      <c r="D100" s="25" t="s">
        <v>37</v>
      </c>
      <c r="F100" s="361">
        <f>Q13</f>
        <v>0</v>
      </c>
      <c r="G100" s="361"/>
      <c r="H100" s="44" t="str">
        <f>R13</f>
        <v>MTDC</v>
      </c>
      <c r="I100" s="20">
        <f>ROUND(I77*$Q13, 0)</f>
        <v>0</v>
      </c>
      <c r="J100" s="20">
        <f>ROUND(J77*$Q13, 0)</f>
        <v>0</v>
      </c>
      <c r="K100" s="20">
        <f>ROUND(K77*$Q13, 0)</f>
        <v>0</v>
      </c>
      <c r="L100" s="20">
        <f>ROUND(L77*$Q13, 0)</f>
        <v>0</v>
      </c>
      <c r="M100" s="20">
        <f>ROUND(M77*$Q13, 0)</f>
        <v>0</v>
      </c>
      <c r="N100" s="4">
        <f>SUM(I100:M100)</f>
        <v>0</v>
      </c>
    </row>
    <row r="101" spans="1:83" s="22" customFormat="1" x14ac:dyDescent="0.2">
      <c r="D101" s="25" t="s">
        <v>38</v>
      </c>
      <c r="F101" s="362">
        <f>Q14</f>
        <v>0.42857000000000001</v>
      </c>
      <c r="G101" s="362"/>
      <c r="H101" s="45" t="str">
        <f>R14</f>
        <v>MTDC</v>
      </c>
      <c r="I101" s="51">
        <f>ROUND(IF($R14="TDC",I$97*$Q14,I$77*$Q14),0)</f>
        <v>0</v>
      </c>
      <c r="J101" s="51">
        <f>ROUND(IF($R14="TDC",J$97*$Q14,J$77*$Q14),0)</f>
        <v>0</v>
      </c>
      <c r="K101" s="51">
        <f>ROUND(IF($R14="TDC",K$97*$Q14,K$77*$Q14),0)</f>
        <v>0</v>
      </c>
      <c r="L101" s="51">
        <f>ROUND(IF($R14="TDC",L$97*$Q14,L$77*$Q14),0)</f>
        <v>0</v>
      </c>
      <c r="M101" s="51">
        <f>ROUND(IF($R14="TDC",M$97*$Q14,M$77*$Q14),0)</f>
        <v>0</v>
      </c>
      <c r="N101" s="23">
        <f>SUM(I101:M101)</f>
        <v>0</v>
      </c>
      <c r="O101" s="254"/>
      <c r="P101" s="237"/>
      <c r="Q101" s="238"/>
      <c r="R101" s="239"/>
      <c r="S101" s="240"/>
      <c r="T101" s="154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</row>
    <row r="102" spans="1:83" s="26" customFormat="1" x14ac:dyDescent="0.2">
      <c r="D102" s="27" t="s">
        <v>36</v>
      </c>
      <c r="E102" s="46"/>
      <c r="F102" s="46"/>
      <c r="G102" s="46"/>
      <c r="H102" s="46"/>
      <c r="I102" s="52">
        <f>IF($N103&lt;$N100,I100-I103,0)</f>
        <v>0</v>
      </c>
      <c r="J102" s="52">
        <f>IF($N103&lt;$N100,J100-J103,0)</f>
        <v>0</v>
      </c>
      <c r="K102" s="52">
        <f>IF($N103&lt;$N100,K100-K103,0)</f>
        <v>0</v>
      </c>
      <c r="L102" s="52">
        <f>IF($N103&lt;$N100,L100-L103,0)</f>
        <v>0</v>
      </c>
      <c r="M102" s="52">
        <f>IF($N103&lt;$N100,M100-M103,0)</f>
        <v>0</v>
      </c>
      <c r="N102" s="28">
        <f>SUM(I102:M102)</f>
        <v>0</v>
      </c>
      <c r="O102" s="255"/>
      <c r="P102" s="237" t="s">
        <v>49</v>
      </c>
      <c r="Q102" s="241" t="e">
        <f>N102/N77</f>
        <v>#DIV/0!</v>
      </c>
      <c r="R102" s="242"/>
      <c r="S102" s="243"/>
      <c r="T102" s="155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</row>
    <row r="103" spans="1:83" s="214" customFormat="1" ht="14.25" x14ac:dyDescent="0.2">
      <c r="A103" s="214" t="s">
        <v>23</v>
      </c>
      <c r="E103" s="216"/>
      <c r="F103" s="216"/>
      <c r="G103" s="216"/>
      <c r="H103" s="217"/>
      <c r="I103" s="218">
        <f>IF(CUMULATIVE!$N100&gt;CUMULATIVE!$N101,I101,I100)</f>
        <v>0</v>
      </c>
      <c r="J103" s="218">
        <f>IF(CUMULATIVE!$N100&gt;CUMULATIVE!$N101,J101,J100)</f>
        <v>0</v>
      </c>
      <c r="K103" s="218">
        <f>IF(CUMULATIVE!$N100&gt;CUMULATIVE!$N101,K101,K100)</f>
        <v>0</v>
      </c>
      <c r="L103" s="218">
        <f>IF(CUMULATIVE!$N100&gt;CUMULATIVE!$N101,L101,L100)</f>
        <v>0</v>
      </c>
      <c r="M103" s="218">
        <f>IF(CUMULATIVE!$N100&gt;CUMULATIVE!$N101,M101,M100)</f>
        <v>0</v>
      </c>
      <c r="N103" s="218">
        <f>IF(CUMULATIVE!$N100&gt;CUMULATIVE!$N101,N101,N100)</f>
        <v>0</v>
      </c>
      <c r="O103" s="253"/>
      <c r="P103" s="152" t="s">
        <v>48</v>
      </c>
      <c r="Q103" s="245" t="e">
        <f>N103/N77</f>
        <v>#DIV/0!</v>
      </c>
      <c r="R103" s="246"/>
      <c r="S103" s="235"/>
      <c r="T103" s="153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</row>
    <row r="104" spans="1:83" x14ac:dyDescent="0.2">
      <c r="D104" s="34"/>
      <c r="E104" s="40"/>
      <c r="F104" s="40"/>
      <c r="G104" s="40"/>
      <c r="H104" s="35"/>
      <c r="I104" s="19"/>
      <c r="J104" s="19"/>
      <c r="K104" s="19"/>
      <c r="L104" s="19"/>
      <c r="M104" s="19"/>
      <c r="N104" s="17"/>
    </row>
    <row r="105" spans="1:83" s="256" customFormat="1" ht="15.75" thickBot="1" x14ac:dyDescent="0.25">
      <c r="A105" s="270" t="s">
        <v>13</v>
      </c>
      <c r="B105" s="271"/>
      <c r="C105" s="271"/>
      <c r="D105" s="272"/>
      <c r="E105" s="272"/>
      <c r="F105" s="272"/>
      <c r="G105" s="272"/>
      <c r="H105" s="273"/>
      <c r="I105" s="274">
        <f>SUM(I103,I97)</f>
        <v>0</v>
      </c>
      <c r="J105" s="274">
        <f t="shared" ref="J105:M105" si="24">SUM(J103,J97)</f>
        <v>0</v>
      </c>
      <c r="K105" s="274">
        <f t="shared" si="24"/>
        <v>0</v>
      </c>
      <c r="L105" s="274">
        <f t="shared" si="24"/>
        <v>0</v>
      </c>
      <c r="M105" s="274">
        <f t="shared" si="24"/>
        <v>0</v>
      </c>
      <c r="N105" s="275">
        <f>SUM(N103,N97)</f>
        <v>0</v>
      </c>
      <c r="O105" s="276"/>
      <c r="P105" s="259"/>
      <c r="Q105" s="260"/>
      <c r="R105" s="261"/>
      <c r="S105" s="262"/>
      <c r="T105" s="263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</row>
    <row r="106" spans="1:83" x14ac:dyDescent="0.2">
      <c r="A106" s="108"/>
      <c r="B106" s="108"/>
      <c r="C106" s="108"/>
      <c r="D106" s="108"/>
      <c r="E106" s="108"/>
      <c r="F106" s="108"/>
      <c r="G106" s="108"/>
      <c r="H106" s="108"/>
      <c r="I106" s="156"/>
      <c r="J106" s="156"/>
      <c r="K106" s="156"/>
      <c r="L106" s="156"/>
      <c r="M106" s="156"/>
      <c r="N106" s="156"/>
      <c r="O106" s="108"/>
    </row>
    <row r="107" spans="1:83" x14ac:dyDescent="0.2">
      <c r="A107" s="108"/>
      <c r="B107" s="108"/>
      <c r="C107" s="108"/>
      <c r="D107" s="112" t="s">
        <v>55</v>
      </c>
      <c r="E107" s="108"/>
      <c r="F107" s="108"/>
      <c r="G107" s="108"/>
      <c r="H107" s="108"/>
      <c r="I107" s="156"/>
      <c r="J107" s="156"/>
      <c r="K107" s="156"/>
      <c r="L107" s="156"/>
      <c r="M107" s="156"/>
      <c r="N107" s="156"/>
      <c r="O107" s="108"/>
      <c r="P107" s="108"/>
      <c r="Q107" s="157"/>
      <c r="R107" s="96"/>
      <c r="S107" s="108"/>
    </row>
    <row r="108" spans="1:83" x14ac:dyDescent="0.2">
      <c r="A108" s="108"/>
      <c r="B108" s="108"/>
      <c r="C108" s="108"/>
      <c r="D108" s="112" t="s">
        <v>56</v>
      </c>
      <c r="E108" s="108"/>
      <c r="F108" s="269"/>
      <c r="G108" s="108"/>
      <c r="H108" s="108"/>
      <c r="I108" s="156"/>
      <c r="J108" s="156"/>
      <c r="K108" s="156"/>
      <c r="L108" s="156"/>
      <c r="M108" s="156"/>
      <c r="N108" s="156"/>
      <c r="O108" s="108"/>
      <c r="P108" s="108"/>
      <c r="Q108" s="157"/>
      <c r="R108" s="96"/>
      <c r="S108" s="108"/>
    </row>
    <row r="109" spans="1:83" x14ac:dyDescent="0.2">
      <c r="A109" s="108"/>
      <c r="B109" s="108"/>
      <c r="C109" s="108"/>
      <c r="D109" s="112" t="s">
        <v>57</v>
      </c>
      <c r="E109" s="108"/>
      <c r="F109" s="108"/>
      <c r="G109" s="108"/>
      <c r="H109" s="108"/>
      <c r="I109" s="267"/>
      <c r="J109" s="156"/>
      <c r="K109" s="156"/>
      <c r="L109" s="156"/>
      <c r="M109" s="156"/>
      <c r="N109" s="156"/>
      <c r="O109" s="108"/>
      <c r="P109" s="108"/>
      <c r="Q109" s="157"/>
      <c r="R109" s="96"/>
      <c r="S109" s="108"/>
    </row>
    <row r="110" spans="1:83" x14ac:dyDescent="0.2">
      <c r="A110" s="108"/>
      <c r="B110" s="108"/>
      <c r="C110" s="108"/>
      <c r="D110" s="112" t="s">
        <v>58</v>
      </c>
      <c r="E110" s="108"/>
      <c r="F110" s="108"/>
      <c r="G110" s="108"/>
      <c r="H110" s="108"/>
      <c r="I110" s="267"/>
      <c r="J110" s="156"/>
      <c r="K110" s="156"/>
      <c r="L110" s="156"/>
      <c r="M110" s="156"/>
      <c r="N110" s="156"/>
      <c r="O110" s="108"/>
      <c r="P110" s="108"/>
      <c r="Q110" s="157"/>
      <c r="R110" s="96"/>
      <c r="S110" s="108"/>
    </row>
    <row r="111" spans="1:83" s="2" customFormat="1" x14ac:dyDescent="0.2">
      <c r="A111" s="156"/>
      <c r="B111" s="108"/>
      <c r="C111" s="108"/>
      <c r="D111" s="112" t="s">
        <v>53</v>
      </c>
      <c r="E111" s="108"/>
      <c r="F111" s="108"/>
      <c r="G111" s="108"/>
      <c r="H111" s="108"/>
      <c r="I111" s="267"/>
      <c r="J111" s="156"/>
      <c r="K111" s="156"/>
      <c r="L111" s="156"/>
      <c r="M111" s="156"/>
      <c r="N111" s="156"/>
      <c r="O111" s="108"/>
      <c r="P111" s="108"/>
      <c r="Q111" s="157"/>
      <c r="R111" s="96"/>
      <c r="S111" s="108"/>
      <c r="T111" s="1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s="2" customFormat="1" x14ac:dyDescent="0.2">
      <c r="A112" s="156"/>
      <c r="B112" s="108"/>
      <c r="C112" s="108"/>
      <c r="D112" s="112" t="s">
        <v>54</v>
      </c>
      <c r="E112" s="108"/>
      <c r="F112" s="108"/>
      <c r="G112" s="108"/>
      <c r="H112" s="108"/>
      <c r="I112" s="267"/>
      <c r="J112" s="156"/>
      <c r="K112" s="156"/>
      <c r="L112" s="156"/>
      <c r="M112" s="156"/>
      <c r="N112" s="156"/>
      <c r="O112" s="108"/>
      <c r="P112" s="108"/>
      <c r="Q112" s="157"/>
      <c r="R112" s="96"/>
      <c r="S112" s="108"/>
      <c r="T112" s="1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s="2" customFormat="1" x14ac:dyDescent="0.2">
      <c r="A113" s="156"/>
      <c r="B113" s="108"/>
      <c r="C113" s="108"/>
      <c r="D113" s="108"/>
      <c r="E113" s="108"/>
      <c r="F113" s="108"/>
      <c r="G113" s="108"/>
      <c r="H113" s="108"/>
      <c r="I113" s="267"/>
      <c r="J113" s="156"/>
      <c r="K113" s="156"/>
      <c r="L113" s="156"/>
      <c r="M113" s="156"/>
      <c r="N113" s="156"/>
      <c r="O113" s="108"/>
      <c r="P113" s="108"/>
      <c r="Q113" s="157"/>
      <c r="R113" s="96"/>
      <c r="S113" s="108"/>
      <c r="T113" s="1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s="2" customFormat="1" x14ac:dyDescent="0.2">
      <c r="A114" s="156"/>
      <c r="B114" s="108"/>
      <c r="C114" s="108"/>
      <c r="D114" s="108"/>
      <c r="E114" s="108"/>
      <c r="F114" s="108"/>
      <c r="G114" s="108"/>
      <c r="H114" s="108"/>
      <c r="I114" s="267"/>
      <c r="J114" s="156"/>
      <c r="K114" s="156"/>
      <c r="L114" s="156"/>
      <c r="M114" s="156"/>
      <c r="N114" s="156"/>
      <c r="O114" s="108"/>
      <c r="P114" s="108"/>
      <c r="Q114" s="157"/>
      <c r="R114" s="96"/>
      <c r="S114" s="108"/>
      <c r="T114" s="1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">
      <c r="A115" s="108"/>
      <c r="B115" s="108"/>
      <c r="C115" s="108"/>
      <c r="D115" s="108"/>
      <c r="E115" s="108"/>
      <c r="F115" s="108"/>
      <c r="G115" s="108"/>
      <c r="H115" s="108"/>
      <c r="I115" s="156"/>
      <c r="J115" s="156"/>
      <c r="K115" s="156"/>
      <c r="L115" s="156"/>
      <c r="M115" s="156"/>
      <c r="N115" s="156"/>
      <c r="O115" s="108"/>
      <c r="P115" s="108"/>
      <c r="Q115" s="157"/>
      <c r="R115" s="96"/>
      <c r="S115" s="108"/>
    </row>
    <row r="116" spans="1:83" x14ac:dyDescent="0.2">
      <c r="A116" s="108"/>
      <c r="B116" s="108"/>
      <c r="C116" s="108"/>
      <c r="D116" s="108"/>
      <c r="E116" s="108"/>
      <c r="F116" s="108"/>
      <c r="G116" s="108"/>
      <c r="H116" s="108"/>
      <c r="I116" s="156"/>
      <c r="J116" s="156"/>
      <c r="K116" s="156"/>
      <c r="L116" s="156"/>
      <c r="M116" s="156"/>
      <c r="N116" s="156"/>
      <c r="O116" s="108"/>
      <c r="P116" s="108"/>
      <c r="Q116" s="157"/>
      <c r="R116" s="96"/>
      <c r="S116" s="108"/>
    </row>
    <row r="117" spans="1:83" s="2" customFormat="1" x14ac:dyDescent="0.2">
      <c r="A117" s="156"/>
      <c r="B117" s="108"/>
      <c r="C117" s="108"/>
      <c r="D117" s="108"/>
      <c r="E117" s="108"/>
      <c r="F117" s="108"/>
      <c r="G117" s="108"/>
      <c r="H117" s="108"/>
      <c r="I117" s="268"/>
      <c r="J117" s="156"/>
      <c r="K117" s="156"/>
      <c r="L117" s="156"/>
      <c r="M117" s="156"/>
      <c r="N117" s="156"/>
      <c r="O117" s="108"/>
      <c r="P117" s="108"/>
      <c r="Q117" s="157"/>
      <c r="R117" s="96"/>
      <c r="S117" s="108"/>
      <c r="T117" s="1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s="2" customFormat="1" x14ac:dyDescent="0.2">
      <c r="A118" s="156"/>
      <c r="B118" s="108"/>
      <c r="C118" s="108"/>
      <c r="D118" s="156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57"/>
      <c r="R118" s="96"/>
      <c r="S118" s="108"/>
      <c r="T118" s="1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s="2" customFormat="1" x14ac:dyDescent="0.2">
      <c r="A119" s="156"/>
      <c r="B119" s="108"/>
      <c r="C119" s="108"/>
      <c r="D119" s="156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57"/>
      <c r="R119" s="96"/>
      <c r="S119" s="108"/>
      <c r="T119" s="1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s="2" customFormat="1" x14ac:dyDescent="0.2">
      <c r="A120" s="156"/>
      <c r="B120" s="108"/>
      <c r="C120" s="108"/>
      <c r="D120" s="156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57"/>
      <c r="R120" s="96"/>
      <c r="S120" s="108"/>
      <c r="T120" s="1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s="2" customFormat="1" x14ac:dyDescent="0.2">
      <c r="A121" s="156"/>
      <c r="B121" s="108"/>
      <c r="C121" s="108"/>
      <c r="D121" s="156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57"/>
      <c r="R121" s="96"/>
      <c r="S121" s="108"/>
      <c r="T121" s="1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s="2" customFormat="1" x14ac:dyDescent="0.2">
      <c r="A122" s="156"/>
      <c r="B122" s="108"/>
      <c r="C122" s="108"/>
      <c r="D122" s="156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57"/>
      <c r="R122" s="96"/>
      <c r="S122" s="108"/>
      <c r="T122" s="1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s="2" customFormat="1" x14ac:dyDescent="0.2">
      <c r="A123" s="156"/>
      <c r="B123" s="108"/>
      <c r="C123" s="108"/>
      <c r="D123" s="156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57"/>
      <c r="R123" s="96"/>
      <c r="S123" s="108"/>
      <c r="T123" s="1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57"/>
      <c r="R124" s="96"/>
      <c r="S124" s="108"/>
    </row>
    <row r="125" spans="1:83" x14ac:dyDescent="0.2">
      <c r="A125" s="108"/>
      <c r="B125" s="108"/>
      <c r="C125" s="108"/>
      <c r="D125" s="108"/>
      <c r="E125" s="108"/>
      <c r="F125" s="108"/>
      <c r="G125" s="108"/>
      <c r="H125" s="108"/>
      <c r="I125" s="156"/>
      <c r="J125" s="156"/>
      <c r="K125" s="156"/>
      <c r="L125" s="156"/>
      <c r="M125" s="156"/>
      <c r="N125" s="156"/>
      <c r="O125" s="108"/>
      <c r="P125" s="108"/>
      <c r="Q125" s="157"/>
      <c r="R125" s="96"/>
      <c r="S125" s="108"/>
    </row>
    <row r="126" spans="1:83" x14ac:dyDescent="0.2">
      <c r="A126" s="108"/>
      <c r="B126" s="108"/>
      <c r="C126" s="108"/>
      <c r="D126" s="108"/>
      <c r="E126" s="108"/>
      <c r="F126" s="108"/>
      <c r="G126" s="108"/>
      <c r="H126" s="108"/>
      <c r="I126" s="156"/>
      <c r="J126" s="156"/>
      <c r="K126" s="156"/>
      <c r="L126" s="156"/>
      <c r="M126" s="156"/>
      <c r="N126" s="156"/>
      <c r="O126" s="108"/>
      <c r="P126" s="108"/>
      <c r="Q126" s="157"/>
      <c r="R126" s="96"/>
      <c r="S126" s="108"/>
    </row>
    <row r="127" spans="1:83" x14ac:dyDescent="0.2">
      <c r="A127" s="108"/>
      <c r="B127" s="108"/>
      <c r="C127" s="108"/>
      <c r="D127" s="108"/>
      <c r="E127" s="108"/>
      <c r="F127" s="108"/>
      <c r="G127" s="108"/>
      <c r="H127" s="108"/>
      <c r="I127" s="156"/>
      <c r="J127" s="156"/>
      <c r="K127" s="156"/>
      <c r="L127" s="156"/>
      <c r="M127" s="156"/>
      <c r="N127" s="156"/>
      <c r="O127" s="108"/>
      <c r="P127" s="108"/>
      <c r="Q127" s="157"/>
      <c r="R127" s="96"/>
      <c r="S127" s="108"/>
    </row>
    <row r="128" spans="1:83" x14ac:dyDescent="0.2">
      <c r="A128" s="108"/>
      <c r="B128" s="108"/>
      <c r="C128" s="108"/>
      <c r="D128" s="108"/>
      <c r="E128" s="108"/>
      <c r="F128" s="108"/>
      <c r="G128" s="108"/>
      <c r="H128" s="108"/>
      <c r="I128" s="156"/>
      <c r="J128" s="156"/>
      <c r="K128" s="156"/>
      <c r="L128" s="156"/>
      <c r="M128" s="156"/>
      <c r="N128" s="156"/>
      <c r="O128" s="108"/>
      <c r="P128" s="108"/>
      <c r="Q128" s="157"/>
      <c r="R128" s="96"/>
      <c r="S128" s="108"/>
    </row>
    <row r="129" spans="1:19" s="1" customFormat="1" x14ac:dyDescent="0.2">
      <c r="A129" s="108"/>
      <c r="B129" s="108"/>
      <c r="C129" s="108"/>
      <c r="D129" s="108"/>
      <c r="E129" s="108"/>
      <c r="F129" s="108"/>
      <c r="G129" s="108"/>
      <c r="H129" s="108"/>
      <c r="I129" s="156"/>
      <c r="J129" s="156"/>
      <c r="K129" s="156"/>
      <c r="L129" s="156"/>
      <c r="M129" s="156"/>
      <c r="N129" s="156"/>
      <c r="O129" s="108"/>
      <c r="P129" s="108"/>
      <c r="Q129" s="157"/>
      <c r="R129" s="96"/>
      <c r="S129" s="108"/>
    </row>
    <row r="130" spans="1:19" s="1" customFormat="1" x14ac:dyDescent="0.2">
      <c r="A130" s="108"/>
      <c r="B130" s="108"/>
      <c r="C130" s="108"/>
      <c r="D130" s="108"/>
      <c r="E130" s="108"/>
      <c r="F130" s="108"/>
      <c r="G130" s="108"/>
      <c r="H130" s="108"/>
      <c r="I130" s="156"/>
      <c r="J130" s="156"/>
      <c r="K130" s="156"/>
      <c r="L130" s="156"/>
      <c r="M130" s="156"/>
      <c r="N130" s="156"/>
      <c r="O130" s="108"/>
      <c r="P130" s="108"/>
      <c r="Q130" s="157"/>
      <c r="R130" s="96"/>
      <c r="S130" s="108"/>
    </row>
    <row r="131" spans="1:19" s="1" customFormat="1" x14ac:dyDescent="0.2">
      <c r="A131" s="108"/>
      <c r="B131" s="108"/>
      <c r="C131" s="108"/>
      <c r="D131" s="108"/>
      <c r="E131" s="108"/>
      <c r="F131" s="108"/>
      <c r="G131" s="108"/>
      <c r="H131" s="108"/>
      <c r="I131" s="156"/>
      <c r="J131" s="156"/>
      <c r="K131" s="156"/>
      <c r="L131" s="156"/>
      <c r="M131" s="156"/>
      <c r="N131" s="156"/>
      <c r="O131" s="108"/>
      <c r="P131" s="108"/>
      <c r="Q131" s="157"/>
      <c r="R131" s="96"/>
      <c r="S131" s="108"/>
    </row>
    <row r="132" spans="1:19" s="1" customFormat="1" x14ac:dyDescent="0.2">
      <c r="A132" s="108"/>
      <c r="B132" s="108"/>
      <c r="C132" s="108"/>
      <c r="D132" s="108"/>
      <c r="E132" s="108"/>
      <c r="F132" s="108"/>
      <c r="G132" s="108"/>
      <c r="H132" s="108"/>
      <c r="I132" s="156"/>
      <c r="J132" s="156"/>
      <c r="K132" s="156"/>
      <c r="L132" s="156"/>
      <c r="M132" s="156"/>
      <c r="N132" s="156"/>
      <c r="O132" s="108"/>
      <c r="P132" s="108"/>
      <c r="Q132" s="157"/>
      <c r="R132" s="96"/>
      <c r="S132" s="108"/>
    </row>
    <row r="133" spans="1:19" s="1" customFormat="1" x14ac:dyDescent="0.2">
      <c r="A133" s="108"/>
      <c r="B133" s="108"/>
      <c r="C133" s="108"/>
      <c r="D133" s="108"/>
      <c r="E133" s="108"/>
      <c r="F133" s="108"/>
      <c r="G133" s="108"/>
      <c r="H133" s="108"/>
      <c r="I133" s="156"/>
      <c r="J133" s="156"/>
      <c r="K133" s="156"/>
      <c r="L133" s="156"/>
      <c r="M133" s="156"/>
      <c r="N133" s="156"/>
      <c r="O133" s="108"/>
      <c r="P133" s="108"/>
      <c r="Q133" s="157"/>
      <c r="R133" s="96"/>
      <c r="S133" s="108"/>
    </row>
    <row r="134" spans="1:19" s="1" customFormat="1" x14ac:dyDescent="0.2">
      <c r="A134" s="108"/>
      <c r="B134" s="108"/>
      <c r="C134" s="108"/>
      <c r="D134" s="108"/>
      <c r="E134" s="108"/>
      <c r="F134" s="108"/>
      <c r="G134" s="108"/>
      <c r="H134" s="108"/>
      <c r="I134" s="156"/>
      <c r="J134" s="156"/>
      <c r="K134" s="156"/>
      <c r="L134" s="156"/>
      <c r="M134" s="156"/>
      <c r="N134" s="156"/>
      <c r="O134" s="108"/>
      <c r="P134" s="108"/>
      <c r="Q134" s="157"/>
      <c r="R134" s="96"/>
      <c r="S134" s="108"/>
    </row>
    <row r="135" spans="1:19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56"/>
      <c r="J135" s="156"/>
      <c r="K135" s="156"/>
      <c r="L135" s="156"/>
      <c r="M135" s="156"/>
      <c r="N135" s="156"/>
      <c r="O135" s="108"/>
      <c r="P135" s="108"/>
      <c r="Q135" s="157"/>
      <c r="R135" s="96"/>
      <c r="S135" s="108"/>
    </row>
    <row r="136" spans="1:19" s="1" customFormat="1" x14ac:dyDescent="0.2">
      <c r="A136" s="108"/>
      <c r="B136" s="108"/>
      <c r="C136" s="108"/>
      <c r="D136" s="108"/>
      <c r="E136" s="108"/>
      <c r="F136" s="108"/>
      <c r="G136" s="108"/>
      <c r="H136" s="108"/>
      <c r="I136" s="156"/>
      <c r="J136" s="156"/>
      <c r="K136" s="156"/>
      <c r="L136" s="156"/>
      <c r="M136" s="156"/>
      <c r="N136" s="156"/>
      <c r="O136" s="108"/>
      <c r="P136" s="108"/>
      <c r="Q136" s="157"/>
      <c r="R136" s="96"/>
      <c r="S136" s="108"/>
    </row>
    <row r="137" spans="1:19" s="1" customFormat="1" x14ac:dyDescent="0.2">
      <c r="A137" s="108"/>
      <c r="B137" s="108"/>
      <c r="C137" s="108"/>
      <c r="D137" s="108"/>
      <c r="E137" s="108"/>
      <c r="F137" s="108"/>
      <c r="G137" s="108"/>
      <c r="H137" s="108"/>
      <c r="I137" s="156"/>
      <c r="J137" s="156"/>
      <c r="K137" s="156"/>
      <c r="L137" s="156"/>
      <c r="M137" s="156"/>
      <c r="N137" s="156"/>
      <c r="O137" s="108"/>
      <c r="P137" s="108"/>
      <c r="Q137" s="157"/>
      <c r="R137" s="96"/>
      <c r="S137" s="108"/>
    </row>
    <row r="138" spans="1:19" s="1" customFormat="1" x14ac:dyDescent="0.2">
      <c r="A138" s="108"/>
      <c r="B138" s="108"/>
      <c r="C138" s="108"/>
      <c r="D138" s="108"/>
      <c r="E138" s="108"/>
      <c r="F138" s="108"/>
      <c r="G138" s="108"/>
      <c r="H138" s="108"/>
      <c r="I138" s="156"/>
      <c r="J138" s="156"/>
      <c r="K138" s="156"/>
      <c r="L138" s="156"/>
      <c r="M138" s="156"/>
      <c r="N138" s="156"/>
      <c r="O138" s="108"/>
      <c r="P138" s="108"/>
      <c r="Q138" s="157"/>
      <c r="R138" s="96"/>
      <c r="S138" s="108"/>
    </row>
    <row r="139" spans="1:19" s="1" customFormat="1" x14ac:dyDescent="0.2">
      <c r="A139" s="108"/>
      <c r="B139" s="108"/>
      <c r="C139" s="108"/>
      <c r="D139" s="108"/>
      <c r="E139" s="108"/>
      <c r="F139" s="108"/>
      <c r="G139" s="108"/>
      <c r="H139" s="108"/>
      <c r="I139" s="156"/>
      <c r="J139" s="156"/>
      <c r="K139" s="156"/>
      <c r="L139" s="156"/>
      <c r="M139" s="156"/>
      <c r="N139" s="156"/>
      <c r="O139" s="108"/>
      <c r="P139" s="108"/>
      <c r="Q139" s="157"/>
      <c r="R139" s="96"/>
      <c r="S139" s="108"/>
    </row>
    <row r="140" spans="1:19" s="1" customFormat="1" x14ac:dyDescent="0.2">
      <c r="A140" s="108"/>
      <c r="B140" s="108"/>
      <c r="C140" s="108"/>
      <c r="D140" s="108"/>
      <c r="E140" s="108"/>
      <c r="F140" s="108"/>
      <c r="G140" s="108"/>
      <c r="H140" s="108"/>
      <c r="I140" s="156"/>
      <c r="J140" s="156"/>
      <c r="K140" s="156"/>
      <c r="L140" s="156"/>
      <c r="M140" s="156"/>
      <c r="N140" s="156"/>
      <c r="O140" s="108"/>
      <c r="P140" s="108"/>
      <c r="Q140" s="157"/>
      <c r="R140" s="96"/>
      <c r="S140" s="108"/>
    </row>
    <row r="141" spans="1:19" s="1" customFormat="1" x14ac:dyDescent="0.2">
      <c r="A141" s="108"/>
      <c r="B141" s="108"/>
      <c r="C141" s="108"/>
      <c r="D141" s="108"/>
      <c r="E141" s="108"/>
      <c r="F141" s="108"/>
      <c r="G141" s="108"/>
      <c r="H141" s="108"/>
      <c r="I141" s="156"/>
      <c r="J141" s="156"/>
      <c r="K141" s="156"/>
      <c r="L141" s="156"/>
      <c r="M141" s="156"/>
      <c r="N141" s="156"/>
      <c r="O141" s="108"/>
      <c r="P141" s="108"/>
      <c r="Q141" s="157"/>
      <c r="R141" s="96"/>
      <c r="S141" s="108"/>
    </row>
    <row r="142" spans="1:19" s="1" customFormat="1" x14ac:dyDescent="0.2">
      <c r="A142" s="108"/>
      <c r="B142" s="108"/>
      <c r="C142" s="108"/>
      <c r="D142" s="108"/>
      <c r="E142" s="108"/>
      <c r="F142" s="108"/>
      <c r="G142" s="108"/>
      <c r="H142" s="108"/>
      <c r="I142" s="156"/>
      <c r="J142" s="156"/>
      <c r="K142" s="156"/>
      <c r="L142" s="156"/>
      <c r="M142" s="156"/>
      <c r="N142" s="156"/>
      <c r="O142" s="108"/>
      <c r="P142" s="108"/>
      <c r="Q142" s="157"/>
      <c r="R142" s="96"/>
      <c r="S142" s="108"/>
    </row>
    <row r="143" spans="1:19" s="1" customFormat="1" x14ac:dyDescent="0.2">
      <c r="A143" s="108"/>
      <c r="B143" s="108"/>
      <c r="C143" s="108"/>
      <c r="D143" s="108"/>
      <c r="E143" s="108"/>
      <c r="F143" s="108"/>
      <c r="G143" s="108"/>
      <c r="H143" s="108"/>
      <c r="I143" s="156"/>
      <c r="J143" s="156"/>
      <c r="K143" s="156"/>
      <c r="L143" s="156"/>
      <c r="M143" s="156"/>
      <c r="N143" s="156"/>
      <c r="O143" s="108"/>
      <c r="P143" s="108"/>
      <c r="Q143" s="157"/>
      <c r="R143" s="96"/>
      <c r="S143" s="108"/>
    </row>
    <row r="144" spans="1:19" s="1" customFormat="1" x14ac:dyDescent="0.2">
      <c r="A144" s="108"/>
      <c r="B144" s="108"/>
      <c r="C144" s="108"/>
      <c r="D144" s="108"/>
      <c r="E144" s="108"/>
      <c r="F144" s="108"/>
      <c r="G144" s="108"/>
      <c r="H144" s="108"/>
      <c r="I144" s="156"/>
      <c r="J144" s="156"/>
      <c r="K144" s="156"/>
      <c r="L144" s="156"/>
      <c r="M144" s="156"/>
      <c r="N144" s="156"/>
      <c r="O144" s="108"/>
      <c r="P144" s="108"/>
      <c r="Q144" s="157"/>
      <c r="R144" s="96"/>
      <c r="S144" s="108"/>
    </row>
    <row r="145" spans="1:19" s="1" customFormat="1" x14ac:dyDescent="0.2">
      <c r="A145" s="108"/>
      <c r="B145" s="108"/>
      <c r="C145" s="108"/>
      <c r="D145" s="108"/>
      <c r="E145" s="108"/>
      <c r="F145" s="108"/>
      <c r="G145" s="108"/>
      <c r="H145" s="108"/>
      <c r="I145" s="156"/>
      <c r="J145" s="156"/>
      <c r="K145" s="156"/>
      <c r="L145" s="156"/>
      <c r="M145" s="156"/>
      <c r="N145" s="156"/>
      <c r="O145" s="108"/>
      <c r="P145" s="108"/>
      <c r="Q145" s="157"/>
      <c r="R145" s="96"/>
      <c r="S145" s="108"/>
    </row>
    <row r="146" spans="1:19" s="1" customFormat="1" x14ac:dyDescent="0.2">
      <c r="A146" s="108"/>
      <c r="B146" s="108"/>
      <c r="C146" s="108"/>
      <c r="D146" s="108"/>
      <c r="E146" s="108"/>
      <c r="F146" s="108"/>
      <c r="G146" s="108"/>
      <c r="H146" s="108"/>
      <c r="I146" s="156"/>
      <c r="J146" s="156"/>
      <c r="K146" s="156"/>
      <c r="L146" s="156"/>
      <c r="M146" s="156"/>
      <c r="N146" s="156"/>
      <c r="O146" s="108"/>
      <c r="P146" s="108"/>
      <c r="Q146" s="157"/>
      <c r="R146" s="96"/>
      <c r="S146" s="108"/>
    </row>
    <row r="147" spans="1:19" s="1" customFormat="1" x14ac:dyDescent="0.2">
      <c r="A147" s="108"/>
      <c r="B147" s="108"/>
      <c r="C147" s="108"/>
      <c r="D147" s="108"/>
      <c r="E147" s="108"/>
      <c r="F147" s="108"/>
      <c r="G147" s="108"/>
      <c r="H147" s="108"/>
      <c r="I147" s="156"/>
      <c r="J147" s="156"/>
      <c r="K147" s="156"/>
      <c r="L147" s="156"/>
      <c r="M147" s="156"/>
      <c r="N147" s="156"/>
      <c r="O147" s="108"/>
      <c r="P147" s="108"/>
      <c r="Q147" s="157"/>
      <c r="R147" s="96"/>
      <c r="S147" s="108"/>
    </row>
    <row r="148" spans="1:19" s="1" customFormat="1" x14ac:dyDescent="0.2">
      <c r="A148" s="108"/>
      <c r="B148" s="108"/>
      <c r="C148" s="108"/>
      <c r="D148" s="108"/>
      <c r="E148" s="108"/>
      <c r="F148" s="108"/>
      <c r="G148" s="108"/>
      <c r="H148" s="108"/>
      <c r="I148" s="156"/>
      <c r="J148" s="156"/>
      <c r="K148" s="156"/>
      <c r="L148" s="156"/>
      <c r="M148" s="156"/>
      <c r="N148" s="156"/>
      <c r="O148" s="108"/>
      <c r="P148" s="108"/>
      <c r="Q148" s="157"/>
      <c r="R148" s="96"/>
      <c r="S148" s="108"/>
    </row>
    <row r="149" spans="1:19" s="1" customFormat="1" x14ac:dyDescent="0.2">
      <c r="A149" s="108"/>
      <c r="B149" s="108"/>
      <c r="C149" s="108"/>
      <c r="D149" s="108"/>
      <c r="E149" s="108"/>
      <c r="F149" s="108"/>
      <c r="G149" s="108"/>
      <c r="H149" s="108"/>
      <c r="I149" s="156"/>
      <c r="J149" s="156"/>
      <c r="K149" s="156"/>
      <c r="L149" s="156"/>
      <c r="M149" s="156"/>
      <c r="N149" s="156"/>
      <c r="O149" s="108"/>
      <c r="P149" s="108"/>
      <c r="Q149" s="157"/>
      <c r="R149" s="96"/>
      <c r="S149" s="108"/>
    </row>
    <row r="150" spans="1:19" s="1" customFormat="1" x14ac:dyDescent="0.2">
      <c r="A150" s="108"/>
      <c r="B150" s="108"/>
      <c r="C150" s="108"/>
      <c r="D150" s="108"/>
      <c r="E150" s="108"/>
      <c r="F150" s="108"/>
      <c r="G150" s="108"/>
      <c r="H150" s="108"/>
      <c r="I150" s="156"/>
      <c r="J150" s="156"/>
      <c r="K150" s="156"/>
      <c r="L150" s="156"/>
      <c r="M150" s="156"/>
      <c r="N150" s="156"/>
      <c r="O150" s="108"/>
      <c r="P150" s="108"/>
      <c r="Q150" s="157"/>
      <c r="R150" s="96"/>
      <c r="S150" s="108"/>
    </row>
    <row r="151" spans="1:19" s="1" customFormat="1" x14ac:dyDescent="0.2">
      <c r="A151" s="108"/>
      <c r="B151" s="108"/>
      <c r="C151" s="108"/>
      <c r="D151" s="108"/>
      <c r="E151" s="108"/>
      <c r="F151" s="108"/>
      <c r="G151" s="108"/>
      <c r="H151" s="108"/>
      <c r="I151" s="156"/>
      <c r="J151" s="156"/>
      <c r="K151" s="156"/>
      <c r="L151" s="156"/>
      <c r="M151" s="156"/>
      <c r="N151" s="156"/>
      <c r="O151" s="108"/>
      <c r="P151" s="108"/>
      <c r="Q151" s="157"/>
      <c r="R151" s="96"/>
      <c r="S151" s="108"/>
    </row>
    <row r="152" spans="1:19" s="1" customFormat="1" x14ac:dyDescent="0.2">
      <c r="A152" s="108"/>
      <c r="B152" s="108"/>
      <c r="C152" s="108"/>
      <c r="D152" s="108"/>
      <c r="E152" s="108"/>
      <c r="F152" s="108"/>
      <c r="G152" s="108"/>
      <c r="H152" s="108"/>
      <c r="I152" s="156"/>
      <c r="J152" s="156"/>
      <c r="K152" s="156"/>
      <c r="L152" s="156"/>
      <c r="M152" s="156"/>
      <c r="N152" s="156"/>
      <c r="O152" s="108"/>
      <c r="P152" s="108"/>
      <c r="Q152" s="157"/>
      <c r="R152" s="96"/>
      <c r="S152" s="108"/>
    </row>
    <row r="153" spans="1:19" s="1" customFormat="1" x14ac:dyDescent="0.2">
      <c r="A153" s="108"/>
      <c r="B153" s="108"/>
      <c r="C153" s="108"/>
      <c r="D153" s="108"/>
      <c r="E153" s="108"/>
      <c r="F153" s="108"/>
      <c r="G153" s="108"/>
      <c r="H153" s="108"/>
      <c r="I153" s="156"/>
      <c r="J153" s="156"/>
      <c r="K153" s="156"/>
      <c r="L153" s="156"/>
      <c r="M153" s="156"/>
      <c r="N153" s="156"/>
      <c r="O153" s="108"/>
      <c r="P153" s="108"/>
      <c r="Q153" s="157"/>
      <c r="R153" s="96"/>
      <c r="S153" s="108"/>
    </row>
    <row r="154" spans="1:19" s="1" customFormat="1" x14ac:dyDescent="0.2">
      <c r="A154" s="108"/>
      <c r="B154" s="108"/>
      <c r="C154" s="108"/>
      <c r="D154" s="108"/>
      <c r="E154" s="108"/>
      <c r="F154" s="108"/>
      <c r="G154" s="108"/>
      <c r="H154" s="108"/>
      <c r="I154" s="156"/>
      <c r="J154" s="156"/>
      <c r="K154" s="156"/>
      <c r="L154" s="156"/>
      <c r="M154" s="156"/>
      <c r="N154" s="156"/>
      <c r="O154" s="108"/>
      <c r="P154" s="108"/>
      <c r="Q154" s="157"/>
      <c r="R154" s="96"/>
      <c r="S154" s="108"/>
    </row>
    <row r="155" spans="1:19" s="1" customFormat="1" x14ac:dyDescent="0.2">
      <c r="A155" s="108"/>
      <c r="B155" s="108"/>
      <c r="C155" s="108"/>
      <c r="D155" s="108"/>
      <c r="E155" s="108"/>
      <c r="F155" s="108"/>
      <c r="G155" s="108"/>
      <c r="H155" s="108"/>
      <c r="I155" s="156"/>
      <c r="J155" s="156"/>
      <c r="K155" s="156"/>
      <c r="L155" s="156"/>
      <c r="M155" s="156"/>
      <c r="N155" s="156"/>
      <c r="O155" s="108"/>
      <c r="P155" s="108"/>
      <c r="Q155" s="157"/>
      <c r="R155" s="96"/>
      <c r="S155" s="108"/>
    </row>
    <row r="156" spans="1:19" s="1" customFormat="1" x14ac:dyDescent="0.2">
      <c r="A156" s="108"/>
      <c r="B156" s="108"/>
      <c r="C156" s="108"/>
      <c r="D156" s="108"/>
      <c r="E156" s="108"/>
      <c r="F156" s="108"/>
      <c r="G156" s="108"/>
      <c r="H156" s="108"/>
      <c r="I156" s="156"/>
      <c r="J156" s="156"/>
      <c r="K156" s="156"/>
      <c r="L156" s="156"/>
      <c r="M156" s="156"/>
      <c r="N156" s="156"/>
      <c r="O156" s="108"/>
      <c r="P156" s="108"/>
      <c r="Q156" s="157"/>
      <c r="R156" s="96"/>
      <c r="S156" s="108"/>
    </row>
    <row r="157" spans="1:19" s="1" customFormat="1" x14ac:dyDescent="0.2">
      <c r="A157" s="108"/>
      <c r="B157" s="108"/>
      <c r="C157" s="108"/>
      <c r="D157" s="108"/>
      <c r="E157" s="108"/>
      <c r="F157" s="108"/>
      <c r="G157" s="108"/>
      <c r="H157" s="108"/>
      <c r="I157" s="156"/>
      <c r="J157" s="156"/>
      <c r="K157" s="156"/>
      <c r="L157" s="156"/>
      <c r="M157" s="156"/>
      <c r="N157" s="156"/>
      <c r="O157" s="108"/>
      <c r="P157" s="108"/>
      <c r="Q157" s="157"/>
      <c r="R157" s="96"/>
      <c r="S157" s="108"/>
    </row>
    <row r="158" spans="1:19" s="1" customFormat="1" x14ac:dyDescent="0.2">
      <c r="A158" s="108"/>
      <c r="B158" s="108"/>
      <c r="C158" s="108"/>
      <c r="D158" s="108"/>
      <c r="E158" s="108"/>
      <c r="F158" s="108"/>
      <c r="G158" s="108"/>
      <c r="H158" s="108"/>
      <c r="I158" s="156"/>
      <c r="J158" s="156"/>
      <c r="K158" s="156"/>
      <c r="L158" s="156"/>
      <c r="M158" s="156"/>
      <c r="N158" s="156"/>
      <c r="O158" s="108"/>
      <c r="P158" s="108"/>
      <c r="Q158" s="157"/>
      <c r="R158" s="96"/>
      <c r="S158" s="108"/>
    </row>
    <row r="159" spans="1:19" s="1" customFormat="1" x14ac:dyDescent="0.2">
      <c r="A159" s="108"/>
      <c r="B159" s="108"/>
      <c r="C159" s="108"/>
      <c r="D159" s="108"/>
      <c r="E159" s="108"/>
      <c r="F159" s="108"/>
      <c r="G159" s="108"/>
      <c r="H159" s="108"/>
      <c r="I159" s="156"/>
      <c r="J159" s="156"/>
      <c r="K159" s="156"/>
      <c r="L159" s="156"/>
      <c r="M159" s="156"/>
      <c r="N159" s="156"/>
      <c r="O159" s="108"/>
      <c r="P159" s="108"/>
      <c r="Q159" s="157"/>
      <c r="R159" s="96"/>
      <c r="S159" s="108"/>
    </row>
    <row r="160" spans="1:19" s="1" customFormat="1" x14ac:dyDescent="0.2">
      <c r="A160" s="108"/>
      <c r="B160" s="108"/>
      <c r="C160" s="108"/>
      <c r="D160" s="108"/>
      <c r="E160" s="108"/>
      <c r="F160" s="108"/>
      <c r="G160" s="108"/>
      <c r="H160" s="108"/>
      <c r="I160" s="156"/>
      <c r="J160" s="156"/>
      <c r="K160" s="156"/>
      <c r="L160" s="156"/>
      <c r="M160" s="156"/>
      <c r="N160" s="156"/>
      <c r="O160" s="108"/>
      <c r="P160" s="108"/>
      <c r="Q160" s="157"/>
      <c r="R160" s="96"/>
      <c r="S160" s="108"/>
    </row>
    <row r="161" spans="1:19" s="1" customFormat="1" x14ac:dyDescent="0.2">
      <c r="A161" s="108"/>
      <c r="B161" s="108"/>
      <c r="C161" s="108"/>
      <c r="D161" s="108"/>
      <c r="E161" s="108"/>
      <c r="F161" s="108"/>
      <c r="G161" s="108"/>
      <c r="H161" s="108"/>
      <c r="I161" s="156"/>
      <c r="J161" s="156"/>
      <c r="K161" s="156"/>
      <c r="L161" s="156"/>
      <c r="M161" s="156"/>
      <c r="N161" s="156"/>
      <c r="O161" s="108"/>
      <c r="P161" s="108"/>
      <c r="Q161" s="157"/>
      <c r="R161" s="96"/>
      <c r="S161" s="108"/>
    </row>
    <row r="162" spans="1:19" s="1" customFormat="1" x14ac:dyDescent="0.2">
      <c r="A162" s="108"/>
      <c r="B162" s="108"/>
      <c r="C162" s="108"/>
      <c r="D162" s="108"/>
      <c r="E162" s="108"/>
      <c r="F162" s="108"/>
      <c r="G162" s="108"/>
      <c r="H162" s="108"/>
      <c r="I162" s="156"/>
      <c r="J162" s="156"/>
      <c r="K162" s="156"/>
      <c r="L162" s="156"/>
      <c r="M162" s="156"/>
      <c r="N162" s="156"/>
      <c r="O162" s="108"/>
      <c r="P162" s="108"/>
      <c r="Q162" s="157"/>
      <c r="R162" s="96"/>
      <c r="S162" s="108"/>
    </row>
    <row r="163" spans="1:19" s="1" customFormat="1" x14ac:dyDescent="0.2">
      <c r="A163" s="108"/>
      <c r="B163" s="108"/>
      <c r="C163" s="108"/>
      <c r="D163" s="108"/>
      <c r="E163" s="108"/>
      <c r="F163" s="108"/>
      <c r="G163" s="108"/>
      <c r="H163" s="108"/>
      <c r="I163" s="156"/>
      <c r="J163" s="156"/>
      <c r="K163" s="156"/>
      <c r="L163" s="156"/>
      <c r="M163" s="156"/>
      <c r="N163" s="156"/>
      <c r="O163" s="108"/>
      <c r="P163" s="108"/>
      <c r="Q163" s="157"/>
      <c r="R163" s="96"/>
      <c r="S163" s="108"/>
    </row>
    <row r="164" spans="1:19" s="1" customFormat="1" x14ac:dyDescent="0.2">
      <c r="A164" s="108"/>
      <c r="B164" s="108"/>
      <c r="C164" s="108"/>
      <c r="D164" s="108"/>
      <c r="E164" s="108"/>
      <c r="F164" s="108"/>
      <c r="G164" s="108"/>
      <c r="H164" s="108"/>
      <c r="I164" s="156"/>
      <c r="J164" s="156"/>
      <c r="K164" s="156"/>
      <c r="L164" s="156"/>
      <c r="M164" s="156"/>
      <c r="N164" s="156"/>
      <c r="O164" s="108"/>
      <c r="P164" s="108"/>
      <c r="Q164" s="157"/>
      <c r="R164" s="96"/>
      <c r="S164" s="108"/>
    </row>
    <row r="165" spans="1:19" s="1" customFormat="1" x14ac:dyDescent="0.2">
      <c r="A165" s="108"/>
      <c r="B165" s="108"/>
      <c r="C165" s="108"/>
      <c r="D165" s="108"/>
      <c r="E165" s="108"/>
      <c r="F165" s="108"/>
      <c r="G165" s="108"/>
      <c r="H165" s="108"/>
      <c r="I165" s="156"/>
      <c r="J165" s="156"/>
      <c r="K165" s="156"/>
      <c r="L165" s="156"/>
      <c r="M165" s="156"/>
      <c r="N165" s="156"/>
      <c r="O165" s="108"/>
      <c r="P165" s="108"/>
      <c r="Q165" s="157"/>
      <c r="R165" s="96"/>
      <c r="S165" s="108"/>
    </row>
    <row r="166" spans="1:19" s="1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56"/>
      <c r="J166" s="156"/>
      <c r="K166" s="156"/>
      <c r="L166" s="156"/>
      <c r="M166" s="156"/>
      <c r="N166" s="156"/>
      <c r="O166" s="108"/>
      <c r="P166" s="108"/>
      <c r="Q166" s="157"/>
      <c r="R166" s="96"/>
      <c r="S166" s="108"/>
    </row>
    <row r="167" spans="1:19" s="1" customFormat="1" x14ac:dyDescent="0.2">
      <c r="A167" s="108"/>
      <c r="B167" s="108"/>
      <c r="C167" s="108"/>
      <c r="D167" s="108"/>
      <c r="E167" s="108"/>
      <c r="F167" s="108"/>
      <c r="G167" s="108"/>
      <c r="H167" s="108"/>
      <c r="I167" s="156"/>
      <c r="J167" s="156"/>
      <c r="K167" s="156"/>
      <c r="L167" s="156"/>
      <c r="M167" s="156"/>
      <c r="N167" s="156"/>
      <c r="O167" s="108"/>
      <c r="P167" s="108"/>
      <c r="Q167" s="157"/>
      <c r="R167" s="96"/>
      <c r="S167" s="108"/>
    </row>
    <row r="168" spans="1:19" s="1" customFormat="1" x14ac:dyDescent="0.2">
      <c r="A168" s="108"/>
      <c r="B168" s="108"/>
      <c r="C168" s="108"/>
      <c r="D168" s="108"/>
      <c r="E168" s="108"/>
      <c r="F168" s="108"/>
      <c r="G168" s="108"/>
      <c r="H168" s="108"/>
      <c r="I168" s="156"/>
      <c r="J168" s="156"/>
      <c r="K168" s="156"/>
      <c r="L168" s="156"/>
      <c r="M168" s="156"/>
      <c r="N168" s="156"/>
      <c r="O168" s="108"/>
      <c r="P168" s="108"/>
      <c r="Q168" s="157"/>
      <c r="R168" s="96"/>
      <c r="S168" s="108"/>
    </row>
    <row r="169" spans="1:19" s="1" customFormat="1" x14ac:dyDescent="0.2">
      <c r="A169" s="108"/>
      <c r="B169" s="108"/>
      <c r="C169" s="108"/>
      <c r="D169" s="108"/>
      <c r="E169" s="108"/>
      <c r="F169" s="108"/>
      <c r="G169" s="108"/>
      <c r="H169" s="108"/>
      <c r="I169" s="156"/>
      <c r="J169" s="156"/>
      <c r="K169" s="156"/>
      <c r="L169" s="156"/>
      <c r="M169" s="156"/>
      <c r="N169" s="156"/>
      <c r="O169" s="108"/>
      <c r="P169" s="108"/>
      <c r="Q169" s="157"/>
      <c r="R169" s="96"/>
      <c r="S169" s="108"/>
    </row>
    <row r="170" spans="1:19" s="1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56"/>
      <c r="J170" s="156"/>
      <c r="K170" s="156"/>
      <c r="L170" s="156"/>
      <c r="M170" s="156"/>
      <c r="N170" s="156"/>
      <c r="O170" s="108"/>
      <c r="P170" s="108"/>
      <c r="Q170" s="157"/>
      <c r="R170" s="96"/>
      <c r="S170" s="108"/>
    </row>
    <row r="171" spans="1:19" s="1" customFormat="1" x14ac:dyDescent="0.2">
      <c r="A171" s="108"/>
      <c r="B171" s="108"/>
      <c r="C171" s="108"/>
      <c r="D171" s="108"/>
      <c r="E171" s="108"/>
      <c r="F171" s="108"/>
      <c r="G171" s="108"/>
      <c r="H171" s="108"/>
      <c r="I171" s="156"/>
      <c r="J171" s="156"/>
      <c r="K171" s="156"/>
      <c r="L171" s="156"/>
      <c r="M171" s="156"/>
      <c r="N171" s="156"/>
      <c r="O171" s="108"/>
      <c r="P171" s="108"/>
      <c r="Q171" s="157"/>
      <c r="R171" s="96"/>
      <c r="S171" s="108"/>
    </row>
    <row r="172" spans="1:19" s="1" customFormat="1" x14ac:dyDescent="0.2">
      <c r="A172" s="108"/>
      <c r="B172" s="108"/>
      <c r="C172" s="108"/>
      <c r="D172" s="108"/>
      <c r="E172" s="108"/>
      <c r="F172" s="108"/>
      <c r="G172" s="108"/>
      <c r="H172" s="108"/>
      <c r="I172" s="156"/>
      <c r="J172" s="156"/>
      <c r="K172" s="156"/>
      <c r="L172" s="156"/>
      <c r="M172" s="156"/>
      <c r="N172" s="156"/>
      <c r="O172" s="108"/>
      <c r="P172" s="108"/>
      <c r="Q172" s="157"/>
      <c r="R172" s="96"/>
      <c r="S172" s="108"/>
    </row>
    <row r="173" spans="1:19" s="1" customFormat="1" x14ac:dyDescent="0.2">
      <c r="A173" s="108"/>
      <c r="B173" s="108"/>
      <c r="C173" s="108"/>
      <c r="D173" s="108"/>
      <c r="E173" s="108"/>
      <c r="F173" s="108"/>
      <c r="G173" s="108"/>
      <c r="H173" s="108"/>
      <c r="I173" s="156"/>
      <c r="J173" s="156"/>
      <c r="K173" s="156"/>
      <c r="L173" s="156"/>
      <c r="M173" s="156"/>
      <c r="N173" s="156"/>
      <c r="O173" s="108"/>
      <c r="P173" s="108"/>
      <c r="Q173" s="157"/>
      <c r="R173" s="96"/>
      <c r="S173" s="108"/>
    </row>
    <row r="174" spans="1:19" s="1" customFormat="1" x14ac:dyDescent="0.2">
      <c r="A174" s="108"/>
      <c r="B174" s="108"/>
      <c r="C174" s="108"/>
      <c r="D174" s="108"/>
      <c r="E174" s="108"/>
      <c r="F174" s="108"/>
      <c r="G174" s="108"/>
      <c r="H174" s="108"/>
      <c r="I174" s="156"/>
      <c r="J174" s="156"/>
      <c r="K174" s="156"/>
      <c r="L174" s="156"/>
      <c r="M174" s="156"/>
      <c r="N174" s="156"/>
      <c r="O174" s="108"/>
      <c r="P174" s="108"/>
      <c r="Q174" s="157"/>
      <c r="R174" s="96"/>
      <c r="S174" s="108"/>
    </row>
    <row r="175" spans="1:19" s="1" customFormat="1" x14ac:dyDescent="0.2">
      <c r="A175" s="108"/>
      <c r="B175" s="108"/>
      <c r="C175" s="108"/>
      <c r="D175" s="108"/>
      <c r="E175" s="108"/>
      <c r="F175" s="108"/>
      <c r="G175" s="108"/>
      <c r="H175" s="108"/>
      <c r="I175" s="156"/>
      <c r="J175" s="156"/>
      <c r="K175" s="156"/>
      <c r="L175" s="156"/>
      <c r="M175" s="156"/>
      <c r="N175" s="156"/>
      <c r="O175" s="108"/>
      <c r="P175" s="108"/>
      <c r="Q175" s="157"/>
      <c r="R175" s="96"/>
      <c r="S175" s="108"/>
    </row>
    <row r="176" spans="1:19" s="1" customFormat="1" x14ac:dyDescent="0.2">
      <c r="A176" s="108"/>
      <c r="B176" s="108"/>
      <c r="C176" s="108"/>
      <c r="D176" s="108"/>
      <c r="E176" s="108"/>
      <c r="F176" s="108"/>
      <c r="G176" s="108"/>
      <c r="H176" s="108"/>
      <c r="I176" s="156"/>
      <c r="J176" s="156"/>
      <c r="K176" s="156"/>
      <c r="L176" s="156"/>
      <c r="M176" s="156"/>
      <c r="N176" s="156"/>
      <c r="O176" s="108"/>
      <c r="P176" s="108"/>
      <c r="Q176" s="157"/>
      <c r="R176" s="96"/>
      <c r="S176" s="108"/>
    </row>
    <row r="177" spans="1:19" s="1" customFormat="1" x14ac:dyDescent="0.2">
      <c r="A177" s="108"/>
      <c r="B177" s="108"/>
      <c r="C177" s="108"/>
      <c r="D177" s="108"/>
      <c r="E177" s="108"/>
      <c r="F177" s="108"/>
      <c r="G177" s="108"/>
      <c r="H177" s="108"/>
      <c r="I177" s="156"/>
      <c r="J177" s="156"/>
      <c r="K177" s="156"/>
      <c r="L177" s="156"/>
      <c r="M177" s="156"/>
      <c r="N177" s="156"/>
      <c r="O177" s="108"/>
      <c r="P177" s="108"/>
      <c r="Q177" s="157"/>
      <c r="R177" s="96"/>
      <c r="S177" s="108"/>
    </row>
    <row r="178" spans="1:19" s="1" customFormat="1" x14ac:dyDescent="0.2">
      <c r="A178" s="108"/>
      <c r="B178" s="108"/>
      <c r="C178" s="108"/>
      <c r="D178" s="108"/>
      <c r="E178" s="108"/>
      <c r="F178" s="108"/>
      <c r="G178" s="108"/>
      <c r="H178" s="108"/>
      <c r="I178" s="156"/>
      <c r="J178" s="156"/>
      <c r="K178" s="156"/>
      <c r="L178" s="156"/>
      <c r="M178" s="156"/>
      <c r="N178" s="156"/>
      <c r="O178" s="108"/>
      <c r="P178" s="108"/>
      <c r="Q178" s="157"/>
      <c r="R178" s="96"/>
      <c r="S178" s="108"/>
    </row>
    <row r="179" spans="1:19" s="1" customFormat="1" x14ac:dyDescent="0.2">
      <c r="A179" s="108"/>
      <c r="B179" s="108"/>
      <c r="C179" s="108"/>
      <c r="D179" s="108"/>
      <c r="E179" s="108"/>
      <c r="F179" s="108"/>
      <c r="G179" s="108"/>
      <c r="H179" s="108"/>
      <c r="I179" s="156"/>
      <c r="J179" s="156"/>
      <c r="K179" s="156"/>
      <c r="L179" s="156"/>
      <c r="M179" s="156"/>
      <c r="N179" s="156"/>
      <c r="O179" s="108"/>
      <c r="P179" s="108"/>
      <c r="Q179" s="157"/>
      <c r="R179" s="96"/>
      <c r="S179" s="108"/>
    </row>
    <row r="180" spans="1:19" s="1" customFormat="1" x14ac:dyDescent="0.2">
      <c r="A180" s="108"/>
      <c r="B180" s="108"/>
      <c r="C180" s="108"/>
      <c r="D180" s="108"/>
      <c r="E180" s="108"/>
      <c r="F180" s="108"/>
      <c r="G180" s="108"/>
      <c r="H180" s="108"/>
      <c r="I180" s="156"/>
      <c r="J180" s="156"/>
      <c r="K180" s="156"/>
      <c r="L180" s="156"/>
      <c r="M180" s="156"/>
      <c r="N180" s="156"/>
      <c r="O180" s="108"/>
      <c r="P180" s="108"/>
      <c r="Q180" s="157"/>
      <c r="R180" s="96"/>
      <c r="S180" s="108"/>
    </row>
    <row r="181" spans="1:19" s="1" customFormat="1" x14ac:dyDescent="0.2">
      <c r="A181" s="108"/>
      <c r="B181" s="108"/>
      <c r="C181" s="108"/>
      <c r="D181" s="108"/>
      <c r="E181" s="108"/>
      <c r="F181" s="108"/>
      <c r="G181" s="108"/>
      <c r="H181" s="108"/>
      <c r="I181" s="156"/>
      <c r="J181" s="156"/>
      <c r="K181" s="156"/>
      <c r="L181" s="156"/>
      <c r="M181" s="156"/>
      <c r="N181" s="156"/>
      <c r="O181" s="108"/>
      <c r="P181" s="108"/>
      <c r="Q181" s="157"/>
      <c r="R181" s="96"/>
      <c r="S181" s="108"/>
    </row>
    <row r="182" spans="1:19" s="1" customFormat="1" x14ac:dyDescent="0.2">
      <c r="A182" s="108"/>
      <c r="B182" s="108"/>
      <c r="C182" s="108"/>
      <c r="D182" s="108"/>
      <c r="E182" s="108"/>
      <c r="F182" s="108"/>
      <c r="G182" s="108"/>
      <c r="H182" s="108"/>
      <c r="I182" s="156"/>
      <c r="J182" s="156"/>
      <c r="K182" s="156"/>
      <c r="L182" s="156"/>
      <c r="M182" s="156"/>
      <c r="N182" s="156"/>
      <c r="O182" s="108"/>
      <c r="P182" s="108"/>
      <c r="Q182" s="157"/>
      <c r="R182" s="96"/>
      <c r="S182" s="108"/>
    </row>
    <row r="183" spans="1:19" s="1" customFormat="1" x14ac:dyDescent="0.2">
      <c r="A183" s="108"/>
      <c r="B183" s="108"/>
      <c r="C183" s="108"/>
      <c r="D183" s="108"/>
      <c r="E183" s="108"/>
      <c r="F183" s="108"/>
      <c r="G183" s="108"/>
      <c r="H183" s="108"/>
      <c r="I183" s="156"/>
      <c r="J183" s="156"/>
      <c r="K183" s="156"/>
      <c r="L183" s="156"/>
      <c r="M183" s="156"/>
      <c r="N183" s="156"/>
      <c r="O183" s="108"/>
      <c r="P183" s="108"/>
      <c r="Q183" s="157"/>
      <c r="R183" s="96"/>
      <c r="S183" s="108"/>
    </row>
    <row r="184" spans="1:19" s="1" customFormat="1" x14ac:dyDescent="0.2">
      <c r="A184" s="108"/>
      <c r="B184" s="108"/>
      <c r="C184" s="108"/>
      <c r="D184" s="108"/>
      <c r="E184" s="108"/>
      <c r="F184" s="108"/>
      <c r="G184" s="108"/>
      <c r="H184" s="108"/>
      <c r="I184" s="156"/>
      <c r="J184" s="156"/>
      <c r="K184" s="156"/>
      <c r="L184" s="156"/>
      <c r="M184" s="156"/>
      <c r="N184" s="156"/>
      <c r="O184" s="108"/>
      <c r="P184" s="108"/>
      <c r="Q184" s="157"/>
      <c r="R184" s="96"/>
      <c r="S184" s="108"/>
    </row>
    <row r="185" spans="1:19" s="1" customFormat="1" x14ac:dyDescent="0.2">
      <c r="A185" s="108"/>
      <c r="B185" s="108"/>
      <c r="C185" s="108"/>
      <c r="D185" s="108"/>
      <c r="E185" s="108"/>
      <c r="F185" s="108"/>
      <c r="G185" s="108"/>
      <c r="H185" s="108"/>
      <c r="I185" s="156"/>
      <c r="J185" s="156"/>
      <c r="K185" s="156"/>
      <c r="L185" s="156"/>
      <c r="M185" s="156"/>
      <c r="N185" s="156"/>
      <c r="O185" s="108"/>
      <c r="P185" s="108"/>
      <c r="Q185" s="157"/>
      <c r="R185" s="96"/>
      <c r="S185" s="108"/>
    </row>
    <row r="186" spans="1:19" s="1" customFormat="1" x14ac:dyDescent="0.2">
      <c r="A186" s="108"/>
      <c r="B186" s="108"/>
      <c r="C186" s="108"/>
      <c r="D186" s="108"/>
      <c r="E186" s="108"/>
      <c r="F186" s="108"/>
      <c r="G186" s="108"/>
      <c r="H186" s="108"/>
      <c r="I186" s="156"/>
      <c r="J186" s="156"/>
      <c r="K186" s="156"/>
      <c r="L186" s="156"/>
      <c r="M186" s="156"/>
      <c r="N186" s="156"/>
      <c r="O186" s="108"/>
      <c r="P186" s="108"/>
      <c r="Q186" s="157"/>
      <c r="R186" s="96"/>
      <c r="S186" s="108"/>
    </row>
    <row r="187" spans="1:19" s="1" customFormat="1" x14ac:dyDescent="0.2">
      <c r="A187" s="108"/>
      <c r="B187" s="108"/>
      <c r="C187" s="108"/>
      <c r="D187" s="108"/>
      <c r="E187" s="108"/>
      <c r="F187" s="108"/>
      <c r="G187" s="108"/>
      <c r="H187" s="108"/>
      <c r="I187" s="156"/>
      <c r="J187" s="156"/>
      <c r="K187" s="156"/>
      <c r="L187" s="156"/>
      <c r="M187" s="156"/>
      <c r="N187" s="156"/>
      <c r="O187" s="108"/>
      <c r="P187" s="108"/>
      <c r="Q187" s="157"/>
      <c r="R187" s="96"/>
      <c r="S187" s="108"/>
    </row>
    <row r="188" spans="1:19" s="1" customFormat="1" x14ac:dyDescent="0.2">
      <c r="A188" s="108"/>
      <c r="B188" s="108"/>
      <c r="C188" s="108"/>
      <c r="D188" s="108"/>
      <c r="E188" s="108"/>
      <c r="F188" s="108"/>
      <c r="G188" s="108"/>
      <c r="H188" s="108"/>
      <c r="I188" s="156"/>
      <c r="J188" s="156"/>
      <c r="K188" s="156"/>
      <c r="L188" s="156"/>
      <c r="M188" s="156"/>
      <c r="N188" s="156"/>
      <c r="O188" s="108"/>
      <c r="P188" s="108"/>
      <c r="Q188" s="157"/>
      <c r="R188" s="96"/>
      <c r="S188" s="108"/>
    </row>
    <row r="189" spans="1:19" s="1" customFormat="1" x14ac:dyDescent="0.2">
      <c r="A189" s="108"/>
      <c r="B189" s="108"/>
      <c r="C189" s="108"/>
      <c r="D189" s="108"/>
      <c r="E189" s="108"/>
      <c r="F189" s="108"/>
      <c r="G189" s="108"/>
      <c r="H189" s="108"/>
      <c r="I189" s="156"/>
      <c r="J189" s="156"/>
      <c r="K189" s="156"/>
      <c r="L189" s="156"/>
      <c r="M189" s="156"/>
      <c r="N189" s="156"/>
      <c r="O189" s="108"/>
      <c r="P189" s="108"/>
      <c r="Q189" s="157"/>
      <c r="R189" s="96"/>
      <c r="S189" s="108"/>
    </row>
    <row r="190" spans="1:19" s="1" customFormat="1" x14ac:dyDescent="0.2">
      <c r="A190" s="108"/>
      <c r="B190" s="108"/>
      <c r="C190" s="108"/>
      <c r="D190" s="108"/>
      <c r="E190" s="108"/>
      <c r="F190" s="108"/>
      <c r="G190" s="108"/>
      <c r="H190" s="108"/>
      <c r="I190" s="156"/>
      <c r="J190" s="156"/>
      <c r="K190" s="156"/>
      <c r="L190" s="156"/>
      <c r="M190" s="156"/>
      <c r="N190" s="156"/>
      <c r="O190" s="108"/>
      <c r="P190" s="108"/>
      <c r="Q190" s="157"/>
      <c r="R190" s="96"/>
      <c r="S190" s="108"/>
    </row>
    <row r="191" spans="1:19" s="1" customFormat="1" x14ac:dyDescent="0.2">
      <c r="A191" s="108"/>
      <c r="B191" s="108"/>
      <c r="C191" s="108"/>
      <c r="D191" s="108"/>
      <c r="E191" s="108"/>
      <c r="F191" s="108"/>
      <c r="G191" s="108"/>
      <c r="H191" s="108"/>
      <c r="I191" s="156"/>
      <c r="J191" s="156"/>
      <c r="K191" s="156"/>
      <c r="L191" s="156"/>
      <c r="M191" s="156"/>
      <c r="N191" s="156"/>
      <c r="O191" s="108"/>
      <c r="P191" s="108"/>
      <c r="Q191" s="157"/>
      <c r="R191" s="96"/>
      <c r="S191" s="108"/>
    </row>
    <row r="192" spans="1:19" s="1" customFormat="1" x14ac:dyDescent="0.2">
      <c r="A192" s="108"/>
      <c r="B192" s="108"/>
      <c r="C192" s="108"/>
      <c r="D192" s="108"/>
      <c r="E192" s="108"/>
      <c r="F192" s="108"/>
      <c r="G192" s="108"/>
      <c r="H192" s="108"/>
      <c r="I192" s="156"/>
      <c r="J192" s="156"/>
      <c r="K192" s="156"/>
      <c r="L192" s="156"/>
      <c r="M192" s="156"/>
      <c r="N192" s="156"/>
      <c r="O192" s="108"/>
      <c r="P192" s="108"/>
      <c r="Q192" s="157"/>
      <c r="R192" s="96"/>
      <c r="S192" s="108"/>
    </row>
    <row r="193" spans="1:19" s="1" customFormat="1" x14ac:dyDescent="0.2">
      <c r="A193" s="108"/>
      <c r="B193" s="108"/>
      <c r="C193" s="108"/>
      <c r="D193" s="108"/>
      <c r="E193" s="108"/>
      <c r="F193" s="108"/>
      <c r="G193" s="108"/>
      <c r="H193" s="108"/>
      <c r="I193" s="156"/>
      <c r="J193" s="156"/>
      <c r="K193" s="156"/>
      <c r="L193" s="156"/>
      <c r="M193" s="156"/>
      <c r="N193" s="156"/>
      <c r="O193" s="108"/>
      <c r="P193" s="108"/>
      <c r="Q193" s="157"/>
      <c r="R193" s="96"/>
      <c r="S193" s="108"/>
    </row>
    <row r="194" spans="1:19" s="1" customFormat="1" x14ac:dyDescent="0.2">
      <c r="A194" s="108"/>
      <c r="B194" s="108"/>
      <c r="C194" s="108"/>
      <c r="D194" s="108"/>
      <c r="E194" s="108"/>
      <c r="F194" s="108"/>
      <c r="G194" s="108"/>
      <c r="H194" s="108"/>
      <c r="I194" s="156"/>
      <c r="J194" s="156"/>
      <c r="K194" s="156"/>
      <c r="L194" s="156"/>
      <c r="M194" s="156"/>
      <c r="N194" s="156"/>
      <c r="O194" s="108"/>
      <c r="P194" s="108"/>
      <c r="Q194" s="157"/>
      <c r="R194" s="96"/>
      <c r="S194" s="108"/>
    </row>
    <row r="195" spans="1:19" s="1" customFormat="1" x14ac:dyDescent="0.2">
      <c r="A195" s="108"/>
      <c r="B195" s="108"/>
      <c r="C195" s="108"/>
      <c r="D195" s="108"/>
      <c r="E195" s="108"/>
      <c r="F195" s="108"/>
      <c r="G195" s="108"/>
      <c r="H195" s="108"/>
      <c r="I195" s="156"/>
      <c r="J195" s="156"/>
      <c r="K195" s="156"/>
      <c r="L195" s="156"/>
      <c r="M195" s="156"/>
      <c r="N195" s="156"/>
      <c r="O195" s="108"/>
      <c r="P195" s="108"/>
      <c r="Q195" s="157"/>
      <c r="R195" s="96"/>
      <c r="S195" s="108"/>
    </row>
    <row r="196" spans="1:19" s="1" customFormat="1" x14ac:dyDescent="0.2">
      <c r="A196" s="108"/>
      <c r="B196" s="108"/>
      <c r="C196" s="108"/>
      <c r="D196" s="108"/>
      <c r="E196" s="108"/>
      <c r="F196" s="108"/>
      <c r="G196" s="108"/>
      <c r="H196" s="108"/>
      <c r="I196" s="156"/>
      <c r="J196" s="156"/>
      <c r="K196" s="156"/>
      <c r="L196" s="156"/>
      <c r="M196" s="156"/>
      <c r="N196" s="156"/>
      <c r="O196" s="108"/>
      <c r="P196" s="108"/>
      <c r="Q196" s="157"/>
      <c r="R196" s="96"/>
      <c r="S196" s="108"/>
    </row>
    <row r="197" spans="1:19" s="1" customFormat="1" x14ac:dyDescent="0.2">
      <c r="A197" s="108"/>
      <c r="B197" s="108"/>
      <c r="C197" s="108"/>
      <c r="D197" s="108"/>
      <c r="E197" s="108"/>
      <c r="F197" s="108"/>
      <c r="G197" s="108"/>
      <c r="H197" s="108"/>
      <c r="I197" s="156"/>
      <c r="J197" s="156"/>
      <c r="K197" s="156"/>
      <c r="L197" s="156"/>
      <c r="M197" s="156"/>
      <c r="N197" s="156"/>
      <c r="O197" s="108"/>
      <c r="P197" s="108"/>
      <c r="Q197" s="157"/>
      <c r="R197" s="96"/>
      <c r="S197" s="108"/>
    </row>
    <row r="198" spans="1:19" s="1" customFormat="1" x14ac:dyDescent="0.2">
      <c r="A198" s="108"/>
      <c r="B198" s="108"/>
      <c r="C198" s="108"/>
      <c r="D198" s="108"/>
      <c r="E198" s="108"/>
      <c r="F198" s="108"/>
      <c r="G198" s="108"/>
      <c r="H198" s="108"/>
      <c r="I198" s="156"/>
      <c r="J198" s="156"/>
      <c r="K198" s="156"/>
      <c r="L198" s="156"/>
      <c r="M198" s="156"/>
      <c r="N198" s="156"/>
      <c r="O198" s="108"/>
      <c r="P198" s="108"/>
      <c r="Q198" s="157"/>
      <c r="R198" s="96"/>
      <c r="S198" s="108"/>
    </row>
    <row r="199" spans="1:19" s="1" customFormat="1" x14ac:dyDescent="0.2">
      <c r="A199" s="108"/>
      <c r="B199" s="108"/>
      <c r="C199" s="108"/>
      <c r="D199" s="108"/>
      <c r="E199" s="108"/>
      <c r="F199" s="108"/>
      <c r="G199" s="108"/>
      <c r="H199" s="108"/>
      <c r="I199" s="156"/>
      <c r="J199" s="156"/>
      <c r="K199" s="156"/>
      <c r="L199" s="156"/>
      <c r="M199" s="156"/>
      <c r="N199" s="156"/>
      <c r="O199" s="108"/>
      <c r="P199" s="108"/>
      <c r="Q199" s="157"/>
      <c r="R199" s="96"/>
      <c r="S199" s="108"/>
    </row>
    <row r="200" spans="1:19" s="1" customFormat="1" x14ac:dyDescent="0.2">
      <c r="A200" s="108"/>
      <c r="B200" s="108"/>
      <c r="C200" s="108"/>
      <c r="D200" s="108"/>
      <c r="E200" s="108"/>
      <c r="F200" s="108"/>
      <c r="G200" s="108"/>
      <c r="H200" s="108"/>
      <c r="I200" s="156"/>
      <c r="J200" s="156"/>
      <c r="K200" s="156"/>
      <c r="L200" s="156"/>
      <c r="M200" s="156"/>
      <c r="N200" s="156"/>
      <c r="O200" s="108"/>
      <c r="P200" s="108"/>
      <c r="Q200" s="157"/>
      <c r="R200" s="96"/>
      <c r="S200" s="108"/>
    </row>
    <row r="201" spans="1:19" s="1" customFormat="1" x14ac:dyDescent="0.2">
      <c r="A201" s="108"/>
      <c r="B201" s="108"/>
      <c r="C201" s="108"/>
      <c r="D201" s="108"/>
      <c r="E201" s="108"/>
      <c r="F201" s="108"/>
      <c r="G201" s="108"/>
      <c r="H201" s="108"/>
      <c r="I201" s="156"/>
      <c r="J201" s="156"/>
      <c r="K201" s="156"/>
      <c r="L201" s="156"/>
      <c r="M201" s="156"/>
      <c r="N201" s="156"/>
      <c r="O201" s="108"/>
      <c r="P201" s="108"/>
      <c r="Q201" s="157"/>
      <c r="R201" s="96"/>
      <c r="S201" s="108"/>
    </row>
    <row r="202" spans="1:19" s="1" customFormat="1" x14ac:dyDescent="0.2">
      <c r="A202" s="108"/>
      <c r="B202" s="108"/>
      <c r="C202" s="108"/>
      <c r="D202" s="108"/>
      <c r="E202" s="108"/>
      <c r="F202" s="108"/>
      <c r="G202" s="108"/>
      <c r="H202" s="108"/>
      <c r="I202" s="156"/>
      <c r="J202" s="156"/>
      <c r="K202" s="156"/>
      <c r="L202" s="156"/>
      <c r="M202" s="156"/>
      <c r="N202" s="156"/>
      <c r="O202" s="108"/>
      <c r="P202" s="108"/>
      <c r="Q202" s="157"/>
      <c r="R202" s="96"/>
      <c r="S202" s="108"/>
    </row>
    <row r="203" spans="1:19" s="1" customFormat="1" x14ac:dyDescent="0.2">
      <c r="A203" s="108"/>
      <c r="B203" s="108"/>
      <c r="C203" s="108"/>
      <c r="D203" s="108"/>
      <c r="E203" s="108"/>
      <c r="F203" s="108"/>
      <c r="G203" s="108"/>
      <c r="H203" s="108"/>
      <c r="I203" s="156"/>
      <c r="J203" s="156"/>
      <c r="K203" s="156"/>
      <c r="L203" s="156"/>
      <c r="M203" s="156"/>
      <c r="N203" s="156"/>
      <c r="O203" s="108"/>
      <c r="P203" s="108"/>
      <c r="Q203" s="157"/>
      <c r="R203" s="96"/>
      <c r="S203" s="108"/>
    </row>
    <row r="204" spans="1:19" s="1" customFormat="1" x14ac:dyDescent="0.2">
      <c r="A204" s="108"/>
      <c r="B204" s="108"/>
      <c r="C204" s="108"/>
      <c r="D204" s="108"/>
      <c r="E204" s="108"/>
      <c r="F204" s="108"/>
      <c r="G204" s="108"/>
      <c r="H204" s="108"/>
      <c r="I204" s="156"/>
      <c r="J204" s="156"/>
      <c r="K204" s="156"/>
      <c r="L204" s="156"/>
      <c r="M204" s="156"/>
      <c r="N204" s="156"/>
      <c r="O204" s="108"/>
      <c r="P204" s="108"/>
      <c r="Q204" s="157"/>
      <c r="R204" s="96"/>
      <c r="S204" s="108"/>
    </row>
    <row r="205" spans="1:19" s="1" customFormat="1" x14ac:dyDescent="0.2">
      <c r="A205" s="108"/>
      <c r="B205" s="108"/>
      <c r="C205" s="108"/>
      <c r="D205" s="108"/>
      <c r="E205" s="108"/>
      <c r="F205" s="108"/>
      <c r="G205" s="108"/>
      <c r="H205" s="108"/>
      <c r="I205" s="156"/>
      <c r="J205" s="156"/>
      <c r="K205" s="156"/>
      <c r="L205" s="156"/>
      <c r="M205" s="156"/>
      <c r="N205" s="156"/>
      <c r="O205" s="108"/>
      <c r="P205" s="108"/>
      <c r="Q205" s="157"/>
      <c r="R205" s="96"/>
      <c r="S205" s="108"/>
    </row>
    <row r="206" spans="1:19" s="1" customFormat="1" x14ac:dyDescent="0.2">
      <c r="A206" s="108"/>
      <c r="B206" s="108"/>
      <c r="C206" s="108"/>
      <c r="D206" s="108"/>
      <c r="E206" s="108"/>
      <c r="F206" s="108"/>
      <c r="G206" s="108"/>
      <c r="H206" s="108"/>
      <c r="I206" s="156"/>
      <c r="J206" s="156"/>
      <c r="K206" s="156"/>
      <c r="L206" s="156"/>
      <c r="M206" s="156"/>
      <c r="N206" s="156"/>
      <c r="O206" s="108"/>
      <c r="P206" s="108"/>
      <c r="Q206" s="157"/>
      <c r="R206" s="96"/>
      <c r="S206" s="108"/>
    </row>
    <row r="207" spans="1:19" s="1" customFormat="1" x14ac:dyDescent="0.2">
      <c r="A207" s="108"/>
      <c r="B207" s="108"/>
      <c r="C207" s="108"/>
      <c r="D207" s="108"/>
      <c r="E207" s="108"/>
      <c r="F207" s="108"/>
      <c r="G207" s="108"/>
      <c r="H207" s="108"/>
      <c r="I207" s="156"/>
      <c r="J207" s="156"/>
      <c r="K207" s="156"/>
      <c r="L207" s="156"/>
      <c r="M207" s="156"/>
      <c r="N207" s="156"/>
      <c r="O207" s="108"/>
      <c r="P207" s="108"/>
      <c r="Q207" s="157"/>
      <c r="R207" s="96"/>
      <c r="S207" s="108"/>
    </row>
    <row r="208" spans="1:19" s="1" customFormat="1" x14ac:dyDescent="0.2">
      <c r="A208" s="108"/>
      <c r="B208" s="108"/>
      <c r="C208" s="108"/>
      <c r="D208" s="108"/>
      <c r="E208" s="108"/>
      <c r="F208" s="108"/>
      <c r="G208" s="108"/>
      <c r="H208" s="108"/>
      <c r="I208" s="156"/>
      <c r="J208" s="156"/>
      <c r="K208" s="156"/>
      <c r="L208" s="156"/>
      <c r="M208" s="156"/>
      <c r="N208" s="156"/>
      <c r="O208" s="108"/>
      <c r="P208" s="108"/>
      <c r="Q208" s="157"/>
      <c r="R208" s="96"/>
      <c r="S208" s="108"/>
    </row>
    <row r="209" spans="1:19" s="1" customFormat="1" x14ac:dyDescent="0.2">
      <c r="A209" s="108"/>
      <c r="B209" s="108"/>
      <c r="C209" s="108"/>
      <c r="D209" s="108"/>
      <c r="E209" s="108"/>
      <c r="F209" s="108"/>
      <c r="G209" s="108"/>
      <c r="H209" s="108"/>
      <c r="I209" s="156"/>
      <c r="J209" s="156"/>
      <c r="K209" s="156"/>
      <c r="L209" s="156"/>
      <c r="M209" s="156"/>
      <c r="N209" s="156"/>
      <c r="O209" s="108"/>
      <c r="P209" s="108"/>
      <c r="Q209" s="157"/>
      <c r="R209" s="96"/>
      <c r="S209" s="108"/>
    </row>
    <row r="210" spans="1:19" s="1" customFormat="1" x14ac:dyDescent="0.2">
      <c r="A210" s="108"/>
      <c r="B210" s="108"/>
      <c r="C210" s="108"/>
      <c r="D210" s="108"/>
      <c r="E210" s="108"/>
      <c r="F210" s="108"/>
      <c r="G210" s="108"/>
      <c r="H210" s="108"/>
      <c r="I210" s="156"/>
      <c r="J210" s="156"/>
      <c r="K210" s="156"/>
      <c r="L210" s="156"/>
      <c r="M210" s="156"/>
      <c r="N210" s="156"/>
      <c r="O210" s="108"/>
      <c r="P210" s="108"/>
      <c r="Q210" s="157"/>
      <c r="R210" s="96"/>
      <c r="S210" s="108"/>
    </row>
    <row r="211" spans="1:19" s="1" customFormat="1" x14ac:dyDescent="0.2">
      <c r="A211" s="108"/>
      <c r="B211" s="108"/>
      <c r="C211" s="108"/>
      <c r="D211" s="108"/>
      <c r="E211" s="108"/>
      <c r="F211" s="108"/>
      <c r="G211" s="108"/>
      <c r="H211" s="108"/>
      <c r="I211" s="156"/>
      <c r="J211" s="156"/>
      <c r="K211" s="156"/>
      <c r="L211" s="156"/>
      <c r="M211" s="156"/>
      <c r="N211" s="156"/>
      <c r="O211" s="108"/>
      <c r="P211" s="108"/>
      <c r="Q211" s="157"/>
      <c r="R211" s="96"/>
      <c r="S211" s="108"/>
    </row>
    <row r="212" spans="1:19" s="1" customFormat="1" x14ac:dyDescent="0.2">
      <c r="A212" s="108"/>
      <c r="B212" s="108"/>
      <c r="C212" s="108"/>
      <c r="D212" s="108"/>
      <c r="E212" s="108"/>
      <c r="F212" s="108"/>
      <c r="G212" s="108"/>
      <c r="H212" s="108"/>
      <c r="I212" s="156"/>
      <c r="J212" s="156"/>
      <c r="K212" s="156"/>
      <c r="L212" s="156"/>
      <c r="M212" s="156"/>
      <c r="N212" s="156"/>
      <c r="O212" s="108"/>
      <c r="P212" s="108"/>
      <c r="Q212" s="157"/>
      <c r="R212" s="96"/>
      <c r="S212" s="108"/>
    </row>
    <row r="213" spans="1:19" s="1" customFormat="1" x14ac:dyDescent="0.2">
      <c r="A213" s="108"/>
      <c r="B213" s="108"/>
      <c r="C213" s="108"/>
      <c r="D213" s="108"/>
      <c r="E213" s="108"/>
      <c r="F213" s="108"/>
      <c r="G213" s="108"/>
      <c r="H213" s="108"/>
      <c r="I213" s="156"/>
      <c r="J213" s="156"/>
      <c r="K213" s="156"/>
      <c r="L213" s="156"/>
      <c r="M213" s="156"/>
      <c r="N213" s="156"/>
      <c r="O213" s="108"/>
      <c r="P213" s="108"/>
      <c r="Q213" s="157"/>
      <c r="R213" s="96"/>
      <c r="S213" s="108"/>
    </row>
    <row r="214" spans="1:19" s="1" customFormat="1" x14ac:dyDescent="0.2">
      <c r="A214" s="108"/>
      <c r="B214" s="108"/>
      <c r="C214" s="108"/>
      <c r="D214" s="108"/>
      <c r="E214" s="108"/>
      <c r="F214" s="108"/>
      <c r="G214" s="108"/>
      <c r="H214" s="108"/>
      <c r="I214" s="156"/>
      <c r="J214" s="156"/>
      <c r="K214" s="156"/>
      <c r="L214" s="156"/>
      <c r="M214" s="156"/>
      <c r="N214" s="156"/>
      <c r="O214" s="108"/>
      <c r="P214" s="108"/>
      <c r="Q214" s="157"/>
      <c r="R214" s="96"/>
      <c r="S214" s="108"/>
    </row>
    <row r="215" spans="1:19" s="1" customFormat="1" x14ac:dyDescent="0.2">
      <c r="A215" s="108"/>
      <c r="B215" s="108"/>
      <c r="C215" s="108"/>
      <c r="D215" s="108"/>
      <c r="E215" s="108"/>
      <c r="F215" s="108"/>
      <c r="G215" s="108"/>
      <c r="H215" s="108"/>
      <c r="I215" s="156"/>
      <c r="J215" s="156"/>
      <c r="K215" s="156"/>
      <c r="L215" s="156"/>
      <c r="M215" s="156"/>
      <c r="N215" s="156"/>
      <c r="O215" s="108"/>
      <c r="P215" s="108"/>
      <c r="Q215" s="157"/>
      <c r="R215" s="96"/>
      <c r="S215" s="108"/>
    </row>
    <row r="216" spans="1:19" s="1" customFormat="1" x14ac:dyDescent="0.2">
      <c r="A216" s="108"/>
      <c r="B216" s="108"/>
      <c r="C216" s="108"/>
      <c r="D216" s="108"/>
      <c r="E216" s="108"/>
      <c r="F216" s="108"/>
      <c r="G216" s="108"/>
      <c r="H216" s="108"/>
      <c r="I216" s="156"/>
      <c r="J216" s="156"/>
      <c r="K216" s="156"/>
      <c r="L216" s="156"/>
      <c r="M216" s="156"/>
      <c r="N216" s="156"/>
      <c r="O216" s="108"/>
      <c r="P216" s="108"/>
      <c r="Q216" s="157"/>
      <c r="R216" s="96"/>
      <c r="S216" s="108"/>
    </row>
    <row r="217" spans="1:19" s="1" customFormat="1" x14ac:dyDescent="0.2">
      <c r="A217" s="108"/>
      <c r="B217" s="108"/>
      <c r="C217" s="108"/>
      <c r="D217" s="108"/>
      <c r="E217" s="108"/>
      <c r="F217" s="108"/>
      <c r="G217" s="108"/>
      <c r="H217" s="108"/>
      <c r="I217" s="156"/>
      <c r="J217" s="156"/>
      <c r="K217" s="156"/>
      <c r="L217" s="156"/>
      <c r="M217" s="156"/>
      <c r="N217" s="156"/>
      <c r="O217" s="108"/>
      <c r="P217" s="108"/>
      <c r="Q217" s="157"/>
      <c r="R217" s="96"/>
      <c r="S217" s="108"/>
    </row>
    <row r="218" spans="1:19" s="1" customFormat="1" x14ac:dyDescent="0.2">
      <c r="A218" s="108"/>
      <c r="B218" s="108"/>
      <c r="C218" s="108"/>
      <c r="D218" s="108"/>
      <c r="E218" s="108"/>
      <c r="F218" s="108"/>
      <c r="G218" s="108"/>
      <c r="H218" s="108"/>
      <c r="I218" s="156"/>
      <c r="J218" s="156"/>
      <c r="K218" s="156"/>
      <c r="L218" s="156"/>
      <c r="M218" s="156"/>
      <c r="N218" s="156"/>
      <c r="O218" s="108"/>
      <c r="P218" s="108"/>
      <c r="Q218" s="157"/>
      <c r="R218" s="96"/>
      <c r="S218" s="108"/>
    </row>
    <row r="219" spans="1:19" s="1" customFormat="1" x14ac:dyDescent="0.2">
      <c r="A219" s="108"/>
      <c r="B219" s="108"/>
      <c r="C219" s="108"/>
      <c r="D219" s="108"/>
      <c r="E219" s="108"/>
      <c r="F219" s="108"/>
      <c r="G219" s="108"/>
      <c r="H219" s="108"/>
      <c r="I219" s="156"/>
      <c r="J219" s="156"/>
      <c r="K219" s="156"/>
      <c r="L219" s="156"/>
      <c r="M219" s="156"/>
      <c r="N219" s="156"/>
      <c r="O219" s="108"/>
      <c r="P219" s="108"/>
      <c r="Q219" s="157"/>
      <c r="R219" s="96"/>
      <c r="S219" s="108"/>
    </row>
    <row r="220" spans="1:19" s="1" customFormat="1" x14ac:dyDescent="0.2">
      <c r="A220" s="108"/>
      <c r="B220" s="108"/>
      <c r="C220" s="108"/>
      <c r="D220" s="108"/>
      <c r="E220" s="108"/>
      <c r="F220" s="108"/>
      <c r="G220" s="108"/>
      <c r="H220" s="108"/>
      <c r="I220" s="156"/>
      <c r="J220" s="156"/>
      <c r="K220" s="156"/>
      <c r="L220" s="156"/>
      <c r="M220" s="156"/>
      <c r="N220" s="156"/>
      <c r="O220" s="108"/>
      <c r="P220" s="108"/>
      <c r="Q220" s="157"/>
      <c r="R220" s="96"/>
      <c r="S220" s="108"/>
    </row>
    <row r="221" spans="1:19" s="1" customFormat="1" x14ac:dyDescent="0.2">
      <c r="A221" s="108"/>
      <c r="B221" s="108"/>
      <c r="C221" s="108"/>
      <c r="D221" s="108"/>
      <c r="E221" s="108"/>
      <c r="F221" s="108"/>
      <c r="G221" s="108"/>
      <c r="H221" s="108"/>
      <c r="I221" s="156"/>
      <c r="J221" s="156"/>
      <c r="K221" s="156"/>
      <c r="L221" s="156"/>
      <c r="M221" s="156"/>
      <c r="N221" s="156"/>
      <c r="O221" s="108"/>
      <c r="P221" s="108"/>
      <c r="Q221" s="157"/>
      <c r="R221" s="96"/>
      <c r="S221" s="108"/>
    </row>
    <row r="222" spans="1:19" s="1" customFormat="1" x14ac:dyDescent="0.2">
      <c r="A222" s="108"/>
      <c r="B222" s="108"/>
      <c r="C222" s="108"/>
      <c r="D222" s="108"/>
      <c r="E222" s="108"/>
      <c r="F222" s="108"/>
      <c r="G222" s="108"/>
      <c r="H222" s="108"/>
      <c r="I222" s="156"/>
      <c r="J222" s="156"/>
      <c r="K222" s="156"/>
      <c r="L222" s="156"/>
      <c r="M222" s="156"/>
      <c r="N222" s="156"/>
      <c r="O222" s="108"/>
      <c r="P222" s="108"/>
      <c r="Q222" s="157"/>
      <c r="R222" s="96"/>
      <c r="S222" s="108"/>
    </row>
    <row r="223" spans="1:19" s="1" customFormat="1" x14ac:dyDescent="0.2">
      <c r="A223" s="108"/>
      <c r="B223" s="108"/>
      <c r="C223" s="108"/>
      <c r="D223" s="108"/>
      <c r="E223" s="108"/>
      <c r="F223" s="108"/>
      <c r="G223" s="108"/>
      <c r="H223" s="108"/>
      <c r="I223" s="156"/>
      <c r="J223" s="156"/>
      <c r="K223" s="156"/>
      <c r="L223" s="156"/>
      <c r="M223" s="156"/>
      <c r="N223" s="156"/>
      <c r="O223" s="108"/>
      <c r="P223" s="108"/>
      <c r="Q223" s="157"/>
      <c r="R223" s="96"/>
      <c r="S223" s="108"/>
    </row>
    <row r="224" spans="1:19" s="1" customFormat="1" x14ac:dyDescent="0.2">
      <c r="A224" s="108"/>
      <c r="B224" s="108"/>
      <c r="C224" s="108"/>
      <c r="D224" s="108"/>
      <c r="E224" s="108"/>
      <c r="F224" s="108"/>
      <c r="G224" s="108"/>
      <c r="H224" s="108"/>
      <c r="I224" s="156"/>
      <c r="J224" s="156"/>
      <c r="K224" s="156"/>
      <c r="L224" s="156"/>
      <c r="M224" s="156"/>
      <c r="N224" s="156"/>
      <c r="O224" s="108"/>
      <c r="P224" s="108"/>
      <c r="Q224" s="157"/>
      <c r="R224" s="96"/>
      <c r="S224" s="108"/>
    </row>
    <row r="225" spans="1:19" s="1" customFormat="1" x14ac:dyDescent="0.2">
      <c r="A225" s="108"/>
      <c r="B225" s="108"/>
      <c r="C225" s="108"/>
      <c r="D225" s="108"/>
      <c r="E225" s="108"/>
      <c r="F225" s="108"/>
      <c r="G225" s="108"/>
      <c r="H225" s="108"/>
      <c r="I225" s="156"/>
      <c r="J225" s="156"/>
      <c r="K225" s="156"/>
      <c r="L225" s="156"/>
      <c r="M225" s="156"/>
      <c r="N225" s="156"/>
      <c r="O225" s="108"/>
      <c r="P225" s="108"/>
      <c r="Q225" s="157"/>
      <c r="R225" s="96"/>
      <c r="S225" s="108"/>
    </row>
    <row r="226" spans="1:19" s="1" customFormat="1" x14ac:dyDescent="0.2">
      <c r="A226" s="108"/>
      <c r="B226" s="108"/>
      <c r="C226" s="108"/>
      <c r="D226" s="108"/>
      <c r="E226" s="108"/>
      <c r="F226" s="108"/>
      <c r="G226" s="108"/>
      <c r="H226" s="108"/>
      <c r="I226" s="156"/>
      <c r="J226" s="156"/>
      <c r="K226" s="156"/>
      <c r="L226" s="156"/>
      <c r="M226" s="156"/>
      <c r="N226" s="156"/>
      <c r="O226" s="108"/>
      <c r="P226" s="108"/>
      <c r="Q226" s="157"/>
      <c r="R226" s="96"/>
      <c r="S226" s="108"/>
    </row>
    <row r="227" spans="1:19" s="1" customFormat="1" x14ac:dyDescent="0.2">
      <c r="A227" s="109"/>
      <c r="B227" s="109"/>
      <c r="C227" s="109"/>
      <c r="D227" s="109"/>
      <c r="E227" s="109"/>
      <c r="F227" s="109"/>
      <c r="G227" s="109"/>
      <c r="H227" s="109"/>
      <c r="I227" s="117"/>
      <c r="J227" s="117"/>
      <c r="K227" s="117"/>
      <c r="L227" s="117"/>
      <c r="M227" s="117"/>
      <c r="N227" s="117"/>
      <c r="O227" s="266"/>
      <c r="P227" s="108"/>
      <c r="Q227" s="157"/>
      <c r="R227" s="96"/>
      <c r="S227" s="108"/>
    </row>
    <row r="228" spans="1:19" s="1" customFormat="1" x14ac:dyDescent="0.2">
      <c r="A228" s="109"/>
      <c r="B228" s="109"/>
      <c r="C228" s="109"/>
      <c r="D228" s="109"/>
      <c r="E228" s="109"/>
      <c r="F228" s="109"/>
      <c r="G228" s="109"/>
      <c r="H228" s="109"/>
      <c r="I228" s="117"/>
      <c r="J228" s="117"/>
      <c r="K228" s="117"/>
      <c r="L228" s="117"/>
      <c r="M228" s="117"/>
      <c r="N228" s="117"/>
      <c r="O228" s="266"/>
      <c r="P228" s="108"/>
      <c r="Q228" s="157"/>
      <c r="R228" s="96"/>
      <c r="S228" s="108"/>
    </row>
    <row r="229" spans="1:19" s="1" customFormat="1" x14ac:dyDescent="0.2">
      <c r="A229" s="109"/>
      <c r="B229" s="109"/>
      <c r="C229" s="109"/>
      <c r="D229" s="109"/>
      <c r="E229" s="109"/>
      <c r="F229" s="109"/>
      <c r="G229" s="109"/>
      <c r="H229" s="109"/>
      <c r="I229" s="117"/>
      <c r="J229" s="117"/>
      <c r="K229" s="117"/>
      <c r="L229" s="117"/>
      <c r="M229" s="117"/>
      <c r="N229" s="117"/>
      <c r="O229" s="266"/>
      <c r="P229" s="108"/>
      <c r="Q229" s="157"/>
      <c r="R229" s="96"/>
      <c r="S229" s="108"/>
    </row>
    <row r="230" spans="1:19" s="1" customFormat="1" x14ac:dyDescent="0.2">
      <c r="A230" s="109"/>
      <c r="B230" s="109"/>
      <c r="C230" s="109"/>
      <c r="D230" s="109"/>
      <c r="E230" s="109"/>
      <c r="F230" s="109"/>
      <c r="G230" s="109"/>
      <c r="H230" s="109"/>
      <c r="I230" s="117"/>
      <c r="J230" s="117"/>
      <c r="K230" s="117"/>
      <c r="L230" s="117"/>
      <c r="M230" s="117"/>
      <c r="N230" s="117"/>
      <c r="O230" s="266"/>
      <c r="P230" s="108"/>
      <c r="Q230" s="157"/>
      <c r="R230" s="96"/>
      <c r="S230" s="108"/>
    </row>
  </sheetData>
  <mergeCells count="9">
    <mergeCell ref="B8:D8"/>
    <mergeCell ref="F100:G100"/>
    <mergeCell ref="F101:G101"/>
    <mergeCell ref="E1:K1"/>
    <mergeCell ref="L1:M1"/>
    <mergeCell ref="E2:K2"/>
    <mergeCell ref="E3:K3"/>
    <mergeCell ref="E4:K4"/>
    <mergeCell ref="E5:K5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30"/>
  <sheetViews>
    <sheetView topLeftCell="A52" zoomScaleNormal="100" workbookViewId="0">
      <selection activeCell="J82" sqref="J82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248" customWidth="1"/>
    <col min="16" max="16" width="16.5703125" style="13" customWidth="1"/>
    <col min="17" max="17" width="10.7109375" style="58" customWidth="1"/>
    <col min="18" max="18" width="8.42578125" style="66" customWidth="1"/>
    <col min="19" max="19" width="4.42578125" style="106" customWidth="1"/>
    <col min="20" max="20" width="9.140625" style="108"/>
    <col min="21" max="21" width="22.5703125" style="13" customWidth="1"/>
    <col min="22" max="22" width="10.7109375" style="13" customWidth="1"/>
    <col min="23" max="83" width="9.140625" style="13"/>
    <col min="84" max="16384" width="9.140625" style="1"/>
  </cols>
  <sheetData>
    <row r="1" spans="2:83" s="13" customFormat="1" ht="14.25" x14ac:dyDescent="0.35">
      <c r="D1" s="16" t="s">
        <v>25</v>
      </c>
      <c r="E1" s="375"/>
      <c r="F1" s="375"/>
      <c r="G1" s="375"/>
      <c r="H1" s="375"/>
      <c r="I1" s="375"/>
      <c r="J1" s="375"/>
      <c r="K1" s="375"/>
      <c r="L1" s="346"/>
      <c r="M1" s="346"/>
      <c r="N1" s="14"/>
      <c r="O1" s="248"/>
      <c r="Q1" s="58"/>
      <c r="R1" s="66"/>
      <c r="S1" s="106"/>
      <c r="T1" s="108"/>
    </row>
    <row r="2" spans="2:83" s="13" customFormat="1" x14ac:dyDescent="0.2">
      <c r="D2" s="16" t="s">
        <v>26</v>
      </c>
      <c r="E2" s="375"/>
      <c r="F2" s="375"/>
      <c r="G2" s="375"/>
      <c r="H2" s="375"/>
      <c r="I2" s="375"/>
      <c r="J2" s="375"/>
      <c r="K2" s="375"/>
      <c r="L2" s="14"/>
      <c r="M2" s="14"/>
      <c r="N2" s="14"/>
      <c r="O2" s="248"/>
      <c r="Q2" s="58"/>
      <c r="R2" s="66"/>
      <c r="S2" s="106"/>
      <c r="T2" s="108"/>
    </row>
    <row r="3" spans="2:83" s="13" customFormat="1" x14ac:dyDescent="0.2">
      <c r="D3" s="16" t="s">
        <v>27</v>
      </c>
      <c r="E3" s="375" t="s">
        <v>162</v>
      </c>
      <c r="F3" s="375"/>
      <c r="G3" s="375"/>
      <c r="H3" s="375"/>
      <c r="I3" s="375"/>
      <c r="J3" s="375"/>
      <c r="K3" s="375"/>
      <c r="L3" s="14"/>
      <c r="M3" s="14"/>
      <c r="N3" s="14"/>
      <c r="O3" s="248"/>
      <c r="Q3" s="58"/>
      <c r="R3" s="66"/>
      <c r="S3" s="106"/>
      <c r="T3" s="108"/>
    </row>
    <row r="4" spans="2:83" x14ac:dyDescent="0.2">
      <c r="D4" s="3" t="s">
        <v>28</v>
      </c>
      <c r="E4" s="376"/>
      <c r="F4" s="376"/>
      <c r="G4" s="376"/>
      <c r="H4" s="376"/>
      <c r="I4" s="376"/>
      <c r="J4" s="376"/>
      <c r="K4" s="376"/>
    </row>
    <row r="5" spans="2:83" x14ac:dyDescent="0.2">
      <c r="D5" s="3" t="s">
        <v>29</v>
      </c>
      <c r="E5" s="376"/>
      <c r="F5" s="376"/>
      <c r="G5" s="376"/>
      <c r="H5" s="376"/>
      <c r="I5" s="376"/>
      <c r="J5" s="376"/>
      <c r="K5" s="376"/>
    </row>
    <row r="6" spans="2:83" x14ac:dyDescent="0.2">
      <c r="D6" s="3"/>
      <c r="E6" s="2"/>
      <c r="F6" s="2"/>
      <c r="G6" s="2"/>
      <c r="H6" s="2"/>
    </row>
    <row r="7" spans="2:83" s="5" customFormat="1" x14ac:dyDescent="0.2"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249"/>
      <c r="P7" s="89" t="s">
        <v>19</v>
      </c>
      <c r="Q7" s="60"/>
      <c r="R7" s="68"/>
      <c r="S7" s="219"/>
      <c r="T7" s="149"/>
      <c r="U7" s="16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</row>
    <row r="8" spans="2:83" s="101" customFormat="1" ht="22.5" x14ac:dyDescent="0.2">
      <c r="B8" s="347" t="s">
        <v>148</v>
      </c>
      <c r="C8" s="347"/>
      <c r="D8" s="347"/>
      <c r="E8" s="118" t="s">
        <v>91</v>
      </c>
      <c r="F8" s="118" t="s">
        <v>92</v>
      </c>
      <c r="G8" s="118" t="s">
        <v>93</v>
      </c>
      <c r="H8" s="119" t="s">
        <v>94</v>
      </c>
      <c r="I8" s="102"/>
      <c r="J8" s="102"/>
      <c r="K8" s="102"/>
      <c r="L8" s="102"/>
      <c r="M8" s="102"/>
      <c r="N8" s="103"/>
      <c r="O8" s="250"/>
      <c r="P8" s="220"/>
      <c r="Q8" s="221"/>
      <c r="R8" s="105"/>
      <c r="S8" s="222"/>
      <c r="T8" s="15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</row>
    <row r="9" spans="2:83" x14ac:dyDescent="0.2">
      <c r="C9" s="36" t="s">
        <v>89</v>
      </c>
      <c r="D9" s="34"/>
      <c r="E9" s="40"/>
      <c r="F9" s="40"/>
      <c r="G9" s="40"/>
      <c r="H9" s="35"/>
      <c r="I9" s="19"/>
      <c r="J9" s="19"/>
      <c r="K9" s="19"/>
      <c r="L9" s="19"/>
      <c r="M9" s="19"/>
      <c r="N9" s="17"/>
      <c r="P9" s="89" t="s">
        <v>20</v>
      </c>
      <c r="Q9" s="60"/>
      <c r="R9" s="68"/>
    </row>
    <row r="10" spans="2:83" x14ac:dyDescent="0.2">
      <c r="D10" s="34" t="s">
        <v>0</v>
      </c>
      <c r="E10" s="40"/>
      <c r="F10" s="40"/>
      <c r="G10" s="40"/>
      <c r="H10" s="35"/>
      <c r="I10" s="83"/>
      <c r="J10" s="20">
        <f t="shared" ref="J10:M24" si="0">I10*$Q$9</f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4">
        <f t="shared" ref="N10:N25" si="1">SUM(I10:M10)</f>
        <v>0</v>
      </c>
      <c r="P10" s="89"/>
    </row>
    <row r="11" spans="2:83" x14ac:dyDescent="0.2">
      <c r="D11" s="34" t="s">
        <v>0</v>
      </c>
      <c r="E11" s="40"/>
      <c r="F11" s="40"/>
      <c r="G11" s="40"/>
      <c r="H11" s="35"/>
      <c r="I11" s="83"/>
      <c r="J11" s="20">
        <f t="shared" si="0"/>
        <v>0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4">
        <f t="shared" si="1"/>
        <v>0</v>
      </c>
      <c r="P11" s="16" t="s">
        <v>32</v>
      </c>
      <c r="Q11" s="60">
        <v>0.16209999999999999</v>
      </c>
    </row>
    <row r="12" spans="2:83" x14ac:dyDescent="0.2">
      <c r="D12" s="34" t="s">
        <v>0</v>
      </c>
      <c r="E12" s="40"/>
      <c r="F12" s="40"/>
      <c r="G12" s="40"/>
      <c r="H12" s="35"/>
      <c r="I12" s="83"/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4">
        <f t="shared" si="1"/>
        <v>0</v>
      </c>
      <c r="P12" s="89"/>
    </row>
    <row r="13" spans="2:83" x14ac:dyDescent="0.2">
      <c r="D13" s="34" t="s">
        <v>0</v>
      </c>
      <c r="E13" s="40"/>
      <c r="F13" s="40"/>
      <c r="G13" s="40"/>
      <c r="H13" s="35"/>
      <c r="I13" s="83"/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4">
        <f t="shared" si="1"/>
        <v>0</v>
      </c>
      <c r="P13" s="16" t="s">
        <v>50</v>
      </c>
      <c r="Q13" s="60"/>
      <c r="R13" s="90" t="s">
        <v>47</v>
      </c>
    </row>
    <row r="14" spans="2:83" x14ac:dyDescent="0.2">
      <c r="D14" s="34" t="s">
        <v>0</v>
      </c>
      <c r="E14" s="40"/>
      <c r="F14" s="40"/>
      <c r="G14" s="40"/>
      <c r="H14" s="35"/>
      <c r="I14" s="83"/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0</v>
      </c>
      <c r="N14" s="4">
        <f t="shared" si="1"/>
        <v>0</v>
      </c>
      <c r="P14" s="16" t="s">
        <v>34</v>
      </c>
      <c r="Q14" s="60">
        <v>0.42857000000000001</v>
      </c>
      <c r="R14" s="70" t="s">
        <v>87</v>
      </c>
    </row>
    <row r="15" spans="2:83" x14ac:dyDescent="0.2">
      <c r="C15" s="32" t="s">
        <v>90</v>
      </c>
      <c r="D15" s="34"/>
      <c r="E15" s="40"/>
      <c r="F15" s="40"/>
      <c r="G15" s="40"/>
      <c r="H15" s="35"/>
      <c r="I15" s="83"/>
      <c r="J15" s="83"/>
      <c r="K15" s="83"/>
      <c r="L15" s="83"/>
      <c r="M15" s="83"/>
      <c r="N15" s="17"/>
      <c r="P15" s="16"/>
    </row>
    <row r="16" spans="2:83" x14ac:dyDescent="0.2">
      <c r="D16" s="34" t="s">
        <v>1</v>
      </c>
      <c r="E16" s="40"/>
      <c r="F16" s="40"/>
      <c r="G16" s="40"/>
      <c r="H16" s="35"/>
      <c r="I16" s="83"/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4">
        <f t="shared" si="1"/>
        <v>0</v>
      </c>
    </row>
    <row r="17" spans="2:83" x14ac:dyDescent="0.2">
      <c r="D17" s="34" t="s">
        <v>1</v>
      </c>
      <c r="E17" s="40"/>
      <c r="F17" s="40"/>
      <c r="G17" s="40"/>
      <c r="H17" s="35"/>
      <c r="I17" s="83"/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4">
        <f t="shared" si="1"/>
        <v>0</v>
      </c>
      <c r="P17" s="16"/>
      <c r="S17" s="107" t="s">
        <v>100</v>
      </c>
      <c r="T17" s="112"/>
      <c r="U17" s="91"/>
      <c r="V17" s="91"/>
      <c r="W17" s="91"/>
    </row>
    <row r="18" spans="2:83" x14ac:dyDescent="0.2">
      <c r="D18" s="34" t="s">
        <v>1</v>
      </c>
      <c r="E18" s="40"/>
      <c r="F18" s="40"/>
      <c r="G18" s="40"/>
      <c r="H18" s="35"/>
      <c r="I18" s="83"/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4">
        <f t="shared" si="1"/>
        <v>0</v>
      </c>
      <c r="P18" s="16"/>
      <c r="S18" s="107"/>
      <c r="T18" s="112"/>
      <c r="U18" s="91"/>
      <c r="V18" s="91"/>
      <c r="W18" s="91"/>
    </row>
    <row r="19" spans="2:83" x14ac:dyDescent="0.2">
      <c r="D19" s="34" t="s">
        <v>2</v>
      </c>
      <c r="E19" s="40"/>
      <c r="F19" s="40"/>
      <c r="G19" s="40"/>
      <c r="H19" s="35"/>
      <c r="I19" s="83"/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4">
        <f t="shared" si="1"/>
        <v>0</v>
      </c>
      <c r="P19" s="89"/>
      <c r="S19" s="107"/>
      <c r="T19" s="112" t="s">
        <v>97</v>
      </c>
      <c r="U19" s="91" t="s">
        <v>98</v>
      </c>
      <c r="V19" s="223">
        <v>0.45800000000000002</v>
      </c>
      <c r="W19" s="91"/>
    </row>
    <row r="20" spans="2:83" x14ac:dyDescent="0.2">
      <c r="D20" s="34" t="s">
        <v>2</v>
      </c>
      <c r="E20" s="40"/>
      <c r="F20" s="40"/>
      <c r="G20" s="40"/>
      <c r="H20" s="35"/>
      <c r="I20" s="83"/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4">
        <f t="shared" si="1"/>
        <v>0</v>
      </c>
      <c r="P20" s="89"/>
      <c r="S20" s="107"/>
      <c r="T20" s="112" t="s">
        <v>99</v>
      </c>
      <c r="U20" s="91" t="s">
        <v>101</v>
      </c>
      <c r="V20" s="223">
        <v>0.38700000000000001</v>
      </c>
      <c r="W20" s="91"/>
    </row>
    <row r="21" spans="2:83" x14ac:dyDescent="0.2">
      <c r="D21" s="34" t="s">
        <v>3</v>
      </c>
      <c r="E21" s="40"/>
      <c r="F21" s="40"/>
      <c r="G21" s="40"/>
      <c r="H21" s="35"/>
      <c r="I21" s="83"/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4">
        <f t="shared" si="1"/>
        <v>0</v>
      </c>
      <c r="R21" s="1"/>
      <c r="S21" s="107"/>
      <c r="T21" s="112" t="s">
        <v>102</v>
      </c>
      <c r="U21" s="91" t="s">
        <v>103</v>
      </c>
      <c r="V21" s="223">
        <v>0.54800000000000004</v>
      </c>
      <c r="W21" s="91"/>
    </row>
    <row r="22" spans="2:83" x14ac:dyDescent="0.2">
      <c r="D22" s="34" t="s">
        <v>3</v>
      </c>
      <c r="E22" s="40"/>
      <c r="F22" s="40"/>
      <c r="G22" s="40"/>
      <c r="H22" s="35"/>
      <c r="I22" s="83"/>
      <c r="J22" s="20">
        <f t="shared" si="0"/>
        <v>0</v>
      </c>
      <c r="K22" s="20">
        <f t="shared" si="0"/>
        <v>0</v>
      </c>
      <c r="L22" s="20">
        <f t="shared" si="0"/>
        <v>0</v>
      </c>
      <c r="M22" s="20">
        <f t="shared" si="0"/>
        <v>0</v>
      </c>
      <c r="N22" s="4">
        <f t="shared" si="1"/>
        <v>0</v>
      </c>
      <c r="S22" s="107"/>
      <c r="T22" s="112"/>
      <c r="U22" s="91" t="s">
        <v>106</v>
      </c>
      <c r="V22" s="223">
        <v>0.253</v>
      </c>
      <c r="W22" s="91"/>
    </row>
    <row r="23" spans="2:83" x14ac:dyDescent="0.2">
      <c r="D23" s="34" t="s">
        <v>4</v>
      </c>
      <c r="E23" s="40"/>
      <c r="F23" s="40"/>
      <c r="G23" s="40"/>
      <c r="H23" s="35"/>
      <c r="I23" s="83"/>
      <c r="J23" s="20">
        <f t="shared" si="0"/>
        <v>0</v>
      </c>
      <c r="K23" s="20">
        <f t="shared" si="0"/>
        <v>0</v>
      </c>
      <c r="L23" s="20">
        <f t="shared" si="0"/>
        <v>0</v>
      </c>
      <c r="M23" s="20">
        <f t="shared" si="0"/>
        <v>0</v>
      </c>
      <c r="N23" s="4">
        <f t="shared" si="1"/>
        <v>0</v>
      </c>
      <c r="S23" s="107"/>
      <c r="T23" s="112"/>
      <c r="U23" s="91" t="s">
        <v>107</v>
      </c>
      <c r="V23" s="223">
        <v>0.26</v>
      </c>
      <c r="W23" s="91"/>
    </row>
    <row r="24" spans="2:83" x14ac:dyDescent="0.2">
      <c r="D24" s="34" t="s">
        <v>15</v>
      </c>
      <c r="E24" s="40"/>
      <c r="F24" s="40"/>
      <c r="G24" s="40"/>
      <c r="H24" s="35"/>
      <c r="I24" s="19"/>
      <c r="J24" s="20">
        <f t="shared" si="0"/>
        <v>0</v>
      </c>
      <c r="K24" s="20">
        <f t="shared" si="0"/>
        <v>0</v>
      </c>
      <c r="L24" s="20">
        <f t="shared" si="0"/>
        <v>0</v>
      </c>
      <c r="M24" s="20">
        <f t="shared" si="0"/>
        <v>0</v>
      </c>
      <c r="N24" s="4">
        <f t="shared" si="1"/>
        <v>0</v>
      </c>
      <c r="S24" s="107"/>
      <c r="T24" s="112"/>
      <c r="U24" s="91" t="s">
        <v>108</v>
      </c>
      <c r="V24" s="223">
        <v>0.26</v>
      </c>
      <c r="W24" s="91"/>
    </row>
    <row r="25" spans="2:83" s="139" customFormat="1" x14ac:dyDescent="0.2">
      <c r="C25" s="99" t="s">
        <v>31</v>
      </c>
      <c r="E25" s="196"/>
      <c r="F25" s="196"/>
      <c r="G25" s="196"/>
      <c r="H25" s="198"/>
      <c r="I25" s="200">
        <f>SUM(I10:I24)</f>
        <v>0</v>
      </c>
      <c r="J25" s="200">
        <f t="shared" ref="J25:M25" si="2">SUM(J10:J24)</f>
        <v>0</v>
      </c>
      <c r="K25" s="200">
        <f t="shared" si="2"/>
        <v>0</v>
      </c>
      <c r="L25" s="200">
        <f t="shared" si="2"/>
        <v>0</v>
      </c>
      <c r="M25" s="200">
        <f t="shared" si="2"/>
        <v>0</v>
      </c>
      <c r="N25" s="199">
        <f t="shared" si="1"/>
        <v>0</v>
      </c>
      <c r="O25" s="251"/>
      <c r="S25" s="224"/>
      <c r="T25" s="204" t="s">
        <v>47</v>
      </c>
      <c r="U25" s="201" t="s">
        <v>104</v>
      </c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</row>
    <row r="26" spans="2:83" x14ac:dyDescent="0.2">
      <c r="B26" s="15" t="s">
        <v>6</v>
      </c>
      <c r="C26" s="15"/>
      <c r="D26" s="34"/>
      <c r="E26" s="40"/>
      <c r="F26" s="40"/>
      <c r="G26" s="40"/>
      <c r="H26" s="35"/>
      <c r="I26" s="19"/>
      <c r="J26" s="19"/>
      <c r="K26" s="19"/>
      <c r="L26" s="19"/>
      <c r="M26" s="19"/>
      <c r="N26" s="17"/>
      <c r="P26" s="3" t="s">
        <v>163</v>
      </c>
      <c r="Q26" s="1"/>
      <c r="S26" s="107"/>
      <c r="T26" s="112" t="s">
        <v>87</v>
      </c>
      <c r="U26" s="91" t="s">
        <v>105</v>
      </c>
      <c r="V26" s="91"/>
      <c r="W26" s="91"/>
    </row>
    <row r="27" spans="2:83" x14ac:dyDescent="0.2">
      <c r="C27" s="36" t="s">
        <v>89</v>
      </c>
      <c r="D27" s="34"/>
      <c r="E27" s="40"/>
      <c r="F27" s="40"/>
      <c r="G27" s="40"/>
      <c r="H27" s="35"/>
      <c r="I27" s="19"/>
      <c r="J27" s="19"/>
      <c r="K27" s="19"/>
      <c r="L27" s="19"/>
      <c r="M27" s="19"/>
      <c r="N27" s="17"/>
      <c r="P27" s="1" t="s">
        <v>0</v>
      </c>
      <c r="Q27" s="265">
        <f>IF($Q7="RI",0.3446,0.3678)</f>
        <v>0.36780000000000002</v>
      </c>
      <c r="S27" s="107"/>
      <c r="T27" s="112"/>
      <c r="U27" s="91"/>
      <c r="V27" s="223"/>
      <c r="W27" s="91"/>
    </row>
    <row r="28" spans="2:83" ht="12" customHeight="1" x14ac:dyDescent="0.2">
      <c r="D28" s="34" t="s">
        <v>0</v>
      </c>
      <c r="E28" s="40"/>
      <c r="F28" s="40"/>
      <c r="G28" s="40"/>
      <c r="H28" s="35"/>
      <c r="I28" s="56">
        <f>ROUND(I10*$Q$27, 0)</f>
        <v>0</v>
      </c>
      <c r="J28" s="20">
        <f t="shared" ref="J28:M28" si="3">ROUND(J10*$Q$27, 0)</f>
        <v>0</v>
      </c>
      <c r="K28" s="20">
        <f t="shared" si="3"/>
        <v>0</v>
      </c>
      <c r="L28" s="20">
        <f t="shared" si="3"/>
        <v>0</v>
      </c>
      <c r="M28" s="20">
        <f t="shared" si="3"/>
        <v>0</v>
      </c>
      <c r="N28" s="4">
        <f t="shared" ref="N28:N44" si="4">SUM(I28:M28)</f>
        <v>0</v>
      </c>
      <c r="P28" s="1" t="s">
        <v>14</v>
      </c>
      <c r="Q28" s="265">
        <f>IF($Q7="RI",0.2193,0.2758)</f>
        <v>0.27579999999999999</v>
      </c>
      <c r="S28" s="107"/>
      <c r="T28" s="108" t="s">
        <v>5</v>
      </c>
      <c r="U28" s="13" t="s">
        <v>119</v>
      </c>
      <c r="V28" s="223">
        <v>1.03</v>
      </c>
      <c r="W28" s="91"/>
    </row>
    <row r="29" spans="2:83" ht="12" customHeight="1" x14ac:dyDescent="0.2">
      <c r="D29" s="34" t="s">
        <v>59</v>
      </c>
      <c r="E29" s="40"/>
      <c r="F29" s="40"/>
      <c r="G29" s="40"/>
      <c r="H29" s="35"/>
      <c r="I29" s="56">
        <f t="shared" ref="I29:M32" si="5">ROUND(I11*$Q$27, 0)</f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4">
        <f t="shared" si="4"/>
        <v>0</v>
      </c>
      <c r="P29" s="1" t="s">
        <v>2</v>
      </c>
      <c r="Q29" s="265">
        <f>IF($Q7="RI",0.4174,0.4602)</f>
        <v>0.4602</v>
      </c>
      <c r="R29" s="189"/>
      <c r="S29" s="107"/>
      <c r="U29" s="13" t="s">
        <v>120</v>
      </c>
      <c r="V29" s="223">
        <v>1</v>
      </c>
      <c r="W29" s="91"/>
    </row>
    <row r="30" spans="2:83" ht="12" customHeight="1" x14ac:dyDescent="0.2">
      <c r="D30" s="34" t="s">
        <v>59</v>
      </c>
      <c r="E30" s="40"/>
      <c r="F30" s="40"/>
      <c r="G30" s="40"/>
      <c r="H30" s="35"/>
      <c r="I30" s="56">
        <f t="shared" si="5"/>
        <v>0</v>
      </c>
      <c r="J30" s="20">
        <f t="shared" si="5"/>
        <v>0</v>
      </c>
      <c r="K30" s="20">
        <f t="shared" si="5"/>
        <v>0</v>
      </c>
      <c r="L30" s="20">
        <f t="shared" si="5"/>
        <v>0</v>
      </c>
      <c r="M30" s="20">
        <f t="shared" si="5"/>
        <v>0</v>
      </c>
      <c r="N30" s="4">
        <f t="shared" si="4"/>
        <v>0</v>
      </c>
      <c r="P30" s="1" t="s">
        <v>16</v>
      </c>
      <c r="Q30" s="265">
        <f>IF($Q7="RI",0.087,0.0839)</f>
        <v>8.3900000000000002E-2</v>
      </c>
      <c r="R30" s="189"/>
      <c r="S30" s="107"/>
      <c r="T30" s="112"/>
      <c r="U30" s="91"/>
      <c r="V30" s="223"/>
      <c r="W30" s="91"/>
    </row>
    <row r="31" spans="2:83" ht="12" customHeight="1" x14ac:dyDescent="0.2">
      <c r="D31" s="34" t="s">
        <v>59</v>
      </c>
      <c r="E31" s="40"/>
      <c r="F31" s="40"/>
      <c r="G31" s="40"/>
      <c r="H31" s="35"/>
      <c r="I31" s="56">
        <f t="shared" si="5"/>
        <v>0</v>
      </c>
      <c r="J31" s="20">
        <f t="shared" si="5"/>
        <v>0</v>
      </c>
      <c r="K31" s="20">
        <f t="shared" si="5"/>
        <v>0</v>
      </c>
      <c r="L31" s="20">
        <f t="shared" si="5"/>
        <v>0</v>
      </c>
      <c r="M31" s="20">
        <f t="shared" si="5"/>
        <v>0</v>
      </c>
      <c r="N31" s="4">
        <f t="shared" si="4"/>
        <v>0</v>
      </c>
      <c r="P31" s="1" t="s">
        <v>4</v>
      </c>
      <c r="Q31" s="265">
        <f>IF($Q7="RI",0.0151,0.0277)</f>
        <v>2.7699999999999999E-2</v>
      </c>
      <c r="R31" s="189"/>
      <c r="S31" s="107"/>
      <c r="T31" s="112" t="s">
        <v>116</v>
      </c>
      <c r="U31" s="91" t="s">
        <v>117</v>
      </c>
      <c r="V31" s="223">
        <v>0.16209999999999999</v>
      </c>
      <c r="W31" s="91"/>
    </row>
    <row r="32" spans="2:83" ht="12" customHeight="1" x14ac:dyDescent="0.2">
      <c r="D32" s="34" t="s">
        <v>59</v>
      </c>
      <c r="E32" s="40"/>
      <c r="F32" s="40"/>
      <c r="G32" s="40"/>
      <c r="H32" s="35"/>
      <c r="I32" s="56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4">
        <f t="shared" si="4"/>
        <v>0</v>
      </c>
      <c r="P32" s="1" t="s">
        <v>15</v>
      </c>
      <c r="Q32" s="265">
        <f>IF($Q7="RI",0.1076,0.1309)</f>
        <v>0.13089999999999999</v>
      </c>
      <c r="R32" s="189"/>
      <c r="S32" s="107"/>
      <c r="T32" s="112"/>
      <c r="U32" s="91" t="s">
        <v>118</v>
      </c>
      <c r="V32" s="223">
        <v>0</v>
      </c>
      <c r="W32" s="91"/>
    </row>
    <row r="33" spans="2:83" x14ac:dyDescent="0.2">
      <c r="C33" s="32" t="s">
        <v>90</v>
      </c>
      <c r="D33" s="34"/>
      <c r="E33" s="40"/>
      <c r="F33" s="40"/>
      <c r="G33" s="40"/>
      <c r="H33" s="35"/>
      <c r="I33" s="83"/>
      <c r="J33" s="83"/>
      <c r="K33" s="83"/>
      <c r="L33" s="83"/>
      <c r="M33" s="83"/>
      <c r="N33" s="17"/>
      <c r="Q33" s="188"/>
      <c r="R33" s="189"/>
      <c r="S33" s="107"/>
      <c r="T33" s="112"/>
      <c r="U33" s="91"/>
      <c r="V33" s="91"/>
      <c r="W33" s="91"/>
    </row>
    <row r="34" spans="2:83" x14ac:dyDescent="0.2">
      <c r="D34" s="34" t="s">
        <v>1</v>
      </c>
      <c r="E34" s="40"/>
      <c r="F34" s="40"/>
      <c r="G34" s="40"/>
      <c r="H34" s="35"/>
      <c r="I34" s="56">
        <f>ROUND(I16*$Q$28, 0)</f>
        <v>0</v>
      </c>
      <c r="J34" s="20">
        <f t="shared" ref="J34:M34" si="6">ROUND(J16*$Q$28, 0)</f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  <c r="N34" s="4">
        <f t="shared" si="4"/>
        <v>0</v>
      </c>
      <c r="Q34" s="188"/>
      <c r="R34" s="189"/>
      <c r="S34" s="107"/>
      <c r="T34" s="112"/>
      <c r="U34" s="91"/>
      <c r="V34" s="91"/>
      <c r="W34" s="91"/>
    </row>
    <row r="35" spans="2:83" x14ac:dyDescent="0.2">
      <c r="D35" s="34" t="s">
        <v>1</v>
      </c>
      <c r="E35" s="40"/>
      <c r="F35" s="40"/>
      <c r="G35" s="40"/>
      <c r="H35" s="35"/>
      <c r="I35" s="56">
        <f t="shared" ref="I35:M36" si="7">ROUND(I17*$Q$28, 0)</f>
        <v>0</v>
      </c>
      <c r="J35" s="20">
        <f t="shared" si="7"/>
        <v>0</v>
      </c>
      <c r="K35" s="20">
        <f t="shared" si="7"/>
        <v>0</v>
      </c>
      <c r="L35" s="20">
        <f t="shared" si="7"/>
        <v>0</v>
      </c>
      <c r="M35" s="20">
        <f t="shared" si="7"/>
        <v>0</v>
      </c>
      <c r="N35" s="4">
        <f t="shared" si="4"/>
        <v>0</v>
      </c>
      <c r="Q35" s="188"/>
      <c r="R35" s="189"/>
      <c r="S35" s="107"/>
      <c r="T35" s="112"/>
      <c r="U35" s="91"/>
      <c r="V35" s="91"/>
      <c r="W35" s="91"/>
    </row>
    <row r="36" spans="2:83" x14ac:dyDescent="0.2">
      <c r="D36" s="34" t="s">
        <v>1</v>
      </c>
      <c r="E36" s="40"/>
      <c r="F36" s="40"/>
      <c r="G36" s="40"/>
      <c r="H36" s="35"/>
      <c r="I36" s="56">
        <f t="shared" si="7"/>
        <v>0</v>
      </c>
      <c r="J36" s="20">
        <f t="shared" si="7"/>
        <v>0</v>
      </c>
      <c r="K36" s="20">
        <f t="shared" si="7"/>
        <v>0</v>
      </c>
      <c r="L36" s="20">
        <f t="shared" si="7"/>
        <v>0</v>
      </c>
      <c r="M36" s="20">
        <f t="shared" si="7"/>
        <v>0</v>
      </c>
      <c r="N36" s="4">
        <f t="shared" si="4"/>
        <v>0</v>
      </c>
      <c r="Q36" s="188"/>
      <c r="R36" s="189"/>
      <c r="S36" s="107"/>
      <c r="T36" s="112"/>
      <c r="U36" s="91"/>
      <c r="V36" s="91"/>
      <c r="W36" s="91"/>
    </row>
    <row r="37" spans="2:83" x14ac:dyDescent="0.2">
      <c r="D37" s="34" t="s">
        <v>2</v>
      </c>
      <c r="E37" s="40"/>
      <c r="F37" s="40"/>
      <c r="G37" s="40"/>
      <c r="H37" s="35"/>
      <c r="I37" s="56">
        <f>ROUND(I19*$Q$29, 0)</f>
        <v>0</v>
      </c>
      <c r="J37" s="20">
        <f t="shared" ref="J37:M38" si="8">ROUND(J19*$Q$29, 0)</f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4">
        <f t="shared" si="4"/>
        <v>0</v>
      </c>
      <c r="S37" s="107"/>
      <c r="T37" s="112"/>
      <c r="U37" s="91"/>
      <c r="V37" s="91"/>
      <c r="W37" s="91"/>
    </row>
    <row r="38" spans="2:83" x14ac:dyDescent="0.2">
      <c r="D38" s="34" t="s">
        <v>2</v>
      </c>
      <c r="E38" s="40"/>
      <c r="F38" s="40"/>
      <c r="G38" s="40"/>
      <c r="H38" s="35"/>
      <c r="I38" s="56">
        <f>ROUND(I20*$Q$29, 0)</f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4">
        <f t="shared" si="4"/>
        <v>0</v>
      </c>
      <c r="S38" s="107"/>
      <c r="T38" s="112"/>
      <c r="U38" s="91"/>
      <c r="V38" s="91"/>
      <c r="W38" s="91"/>
    </row>
    <row r="39" spans="2:83" x14ac:dyDescent="0.2">
      <c r="D39" s="34" t="s">
        <v>3</v>
      </c>
      <c r="E39" s="40"/>
      <c r="F39" s="40"/>
      <c r="G39" s="40"/>
      <c r="H39" s="35"/>
      <c r="I39" s="56">
        <f>ROUND(I21*$Q$30, 0)</f>
        <v>0</v>
      </c>
      <c r="J39" s="20">
        <f t="shared" ref="J39:M40" si="9">ROUND(J21*$Q$30, 0)</f>
        <v>0</v>
      </c>
      <c r="K39" s="20">
        <f t="shared" si="9"/>
        <v>0</v>
      </c>
      <c r="L39" s="20">
        <f t="shared" si="9"/>
        <v>0</v>
      </c>
      <c r="M39" s="20">
        <f t="shared" si="9"/>
        <v>0</v>
      </c>
      <c r="N39" s="4">
        <f t="shared" si="4"/>
        <v>0</v>
      </c>
      <c r="R39" s="68"/>
      <c r="S39" s="107"/>
      <c r="T39" s="112"/>
      <c r="U39" s="91"/>
      <c r="V39" s="91"/>
      <c r="W39" s="91"/>
    </row>
    <row r="40" spans="2:83" x14ac:dyDescent="0.2">
      <c r="D40" s="34" t="s">
        <v>3</v>
      </c>
      <c r="E40" s="40"/>
      <c r="F40" s="40"/>
      <c r="G40" s="40"/>
      <c r="H40" s="35"/>
      <c r="I40" s="56">
        <f>ROUND(I22*$Q$30, 0)</f>
        <v>0</v>
      </c>
      <c r="J40" s="20">
        <f t="shared" si="9"/>
        <v>0</v>
      </c>
      <c r="K40" s="20">
        <f t="shared" si="9"/>
        <v>0</v>
      </c>
      <c r="L40" s="20">
        <f t="shared" si="9"/>
        <v>0</v>
      </c>
      <c r="M40" s="20">
        <f t="shared" si="9"/>
        <v>0</v>
      </c>
      <c r="N40" s="4">
        <f t="shared" si="4"/>
        <v>0</v>
      </c>
      <c r="R40" s="68"/>
      <c r="S40" s="107"/>
      <c r="T40" s="112"/>
      <c r="U40" s="91"/>
      <c r="V40" s="91"/>
      <c r="W40" s="91"/>
    </row>
    <row r="41" spans="2:83" x14ac:dyDescent="0.2">
      <c r="D41" s="34" t="s">
        <v>4</v>
      </c>
      <c r="E41" s="40"/>
      <c r="F41" s="40"/>
      <c r="G41" s="40"/>
      <c r="H41" s="35"/>
      <c r="I41" s="56">
        <f>ROUND(I23*$Q$31, 0)</f>
        <v>0</v>
      </c>
      <c r="J41" s="20">
        <f t="shared" ref="J41:M41" si="10">ROUND(J23*$Q$31, 0)</f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4">
        <f t="shared" si="4"/>
        <v>0</v>
      </c>
      <c r="S41" s="107"/>
      <c r="T41" s="112"/>
      <c r="U41" s="91"/>
      <c r="V41" s="91"/>
      <c r="W41" s="91"/>
    </row>
    <row r="42" spans="2:83" x14ac:dyDescent="0.2">
      <c r="D42" s="34" t="s">
        <v>15</v>
      </c>
      <c r="E42" s="40"/>
      <c r="F42" s="40"/>
      <c r="G42" s="40"/>
      <c r="H42" s="35"/>
      <c r="I42" s="56">
        <f>ROUND(I24*$Q$32, 0)</f>
        <v>0</v>
      </c>
      <c r="J42" s="20">
        <f t="shared" ref="J42:M42" si="11">ROUND(J24*$Q$32, 0)</f>
        <v>0</v>
      </c>
      <c r="K42" s="20">
        <f t="shared" si="11"/>
        <v>0</v>
      </c>
      <c r="L42" s="20">
        <f t="shared" si="11"/>
        <v>0</v>
      </c>
      <c r="M42" s="20">
        <f t="shared" si="11"/>
        <v>0</v>
      </c>
      <c r="N42" s="20">
        <f>ROUND(N24*$I114, 0)</f>
        <v>0</v>
      </c>
      <c r="S42" s="107"/>
      <c r="T42" s="112"/>
      <c r="U42" s="91"/>
      <c r="V42" s="91"/>
      <c r="W42" s="91"/>
    </row>
    <row r="43" spans="2:83" s="139" customFormat="1" x14ac:dyDescent="0.2">
      <c r="C43" s="99" t="s">
        <v>30</v>
      </c>
      <c r="E43" s="196"/>
      <c r="F43" s="196"/>
      <c r="G43" s="196"/>
      <c r="H43" s="198"/>
      <c r="I43" s="200">
        <f>SUM(I28:I42)</f>
        <v>0</v>
      </c>
      <c r="J43" s="200">
        <f t="shared" ref="J43:M43" si="12">SUM(J28:J42)</f>
        <v>0</v>
      </c>
      <c r="K43" s="200">
        <f t="shared" si="12"/>
        <v>0</v>
      </c>
      <c r="L43" s="200">
        <f t="shared" si="12"/>
        <v>0</v>
      </c>
      <c r="M43" s="200">
        <f t="shared" si="12"/>
        <v>0</v>
      </c>
      <c r="N43" s="199">
        <f t="shared" si="4"/>
        <v>0</v>
      </c>
      <c r="O43" s="251"/>
      <c r="P43" s="201"/>
      <c r="Q43" s="202"/>
      <c r="R43" s="203"/>
      <c r="S43" s="224"/>
      <c r="T43" s="204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2:83" s="10" customFormat="1" ht="12.75" x14ac:dyDescent="0.2">
      <c r="B44" s="10" t="s">
        <v>88</v>
      </c>
      <c r="E44" s="205"/>
      <c r="F44" s="205"/>
      <c r="G44" s="205"/>
      <c r="H44" s="50"/>
      <c r="I44" s="57">
        <f>I25+I43</f>
        <v>0</v>
      </c>
      <c r="J44" s="57">
        <f>J25+J43</f>
        <v>0</v>
      </c>
      <c r="K44" s="57">
        <f>K25+K43</f>
        <v>0</v>
      </c>
      <c r="L44" s="57">
        <f>L25+L43</f>
        <v>0</v>
      </c>
      <c r="M44" s="57">
        <f>M25+M43</f>
        <v>0</v>
      </c>
      <c r="N44" s="206">
        <f t="shared" si="4"/>
        <v>0</v>
      </c>
      <c r="O44" s="252"/>
      <c r="P44" s="86"/>
      <c r="Q44" s="225"/>
      <c r="R44" s="226"/>
      <c r="S44" s="227"/>
      <c r="T44" s="151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</row>
    <row r="45" spans="2:83" x14ac:dyDescent="0.2">
      <c r="D45" s="186"/>
      <c r="E45" s="43"/>
      <c r="F45" s="43"/>
      <c r="G45" s="43"/>
      <c r="H45" s="187"/>
      <c r="I45" s="19"/>
      <c r="J45" s="19"/>
      <c r="K45" s="19"/>
      <c r="L45" s="19"/>
      <c r="M45" s="19"/>
      <c r="N45" s="17"/>
      <c r="P45" s="17"/>
      <c r="Q45" s="62"/>
      <c r="R45" s="73"/>
      <c r="S45" s="107"/>
      <c r="T45" s="112"/>
      <c r="U45" s="91"/>
      <c r="V45" s="91"/>
      <c r="W45" s="91"/>
    </row>
    <row r="46" spans="2:83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P46" s="54"/>
      <c r="S46" s="107"/>
      <c r="T46" s="112"/>
      <c r="U46" s="91"/>
      <c r="V46" s="91"/>
      <c r="W46" s="91"/>
    </row>
    <row r="47" spans="2:83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P47" s="16"/>
      <c r="Q47" s="228"/>
      <c r="R47" s="229"/>
    </row>
    <row r="48" spans="2:83" x14ac:dyDescent="0.2">
      <c r="D48" s="34" t="s">
        <v>137</v>
      </c>
      <c r="E48" s="40"/>
      <c r="F48" s="300">
        <v>5100</v>
      </c>
      <c r="G48" s="40"/>
      <c r="H48" s="35"/>
      <c r="I48" s="19"/>
      <c r="J48" s="19"/>
      <c r="K48" s="19"/>
      <c r="L48" s="19"/>
      <c r="M48" s="19"/>
      <c r="N48" s="4">
        <f t="shared" ref="N48:N73" si="13">SUM(I48:M48)</f>
        <v>0</v>
      </c>
      <c r="S48" s="107"/>
      <c r="T48" s="112"/>
      <c r="U48" s="91"/>
      <c r="V48" s="91"/>
      <c r="W48" s="91"/>
    </row>
    <row r="49" spans="3:83" x14ac:dyDescent="0.2">
      <c r="D49" s="34" t="s">
        <v>138</v>
      </c>
      <c r="E49" s="40"/>
      <c r="F49" s="300">
        <v>5200</v>
      </c>
      <c r="G49" s="40"/>
      <c r="H49" s="35"/>
      <c r="I49" s="19"/>
      <c r="J49" s="19"/>
      <c r="K49" s="19"/>
      <c r="L49" s="19"/>
      <c r="M49" s="19"/>
      <c r="N49" s="4">
        <f t="shared" si="13"/>
        <v>0</v>
      </c>
      <c r="S49" s="107"/>
      <c r="T49" s="112"/>
      <c r="U49" s="91"/>
      <c r="V49" s="91"/>
      <c r="W49" s="91"/>
    </row>
    <row r="50" spans="3:83" x14ac:dyDescent="0.2">
      <c r="D50" s="34" t="s">
        <v>61</v>
      </c>
      <c r="E50" s="40"/>
      <c r="F50" s="300">
        <v>5300</v>
      </c>
      <c r="G50" s="40"/>
      <c r="H50" s="35"/>
      <c r="I50" s="19"/>
      <c r="J50" s="19"/>
      <c r="K50" s="19"/>
      <c r="L50" s="19"/>
      <c r="M50" s="19"/>
      <c r="N50" s="4">
        <f t="shared" si="13"/>
        <v>0</v>
      </c>
      <c r="P50" s="16"/>
      <c r="Q50" s="228"/>
      <c r="R50" s="229"/>
      <c r="S50" s="107"/>
      <c r="T50" s="112"/>
      <c r="U50" s="91"/>
      <c r="V50" s="91"/>
      <c r="W50" s="91"/>
    </row>
    <row r="51" spans="3:83" s="139" customFormat="1" x14ac:dyDescent="0.2">
      <c r="C51" s="99" t="s">
        <v>151</v>
      </c>
      <c r="E51" s="196"/>
      <c r="F51" s="301"/>
      <c r="G51" s="196"/>
      <c r="H51" s="198"/>
      <c r="I51" s="277">
        <f>SUM(I48:I50)</f>
        <v>0</v>
      </c>
      <c r="J51" s="277">
        <f t="shared" ref="J51:M51" si="14">SUM(J48:J50)</f>
        <v>0</v>
      </c>
      <c r="K51" s="277">
        <f t="shared" si="14"/>
        <v>0</v>
      </c>
      <c r="L51" s="277">
        <f t="shared" si="14"/>
        <v>0</v>
      </c>
      <c r="M51" s="277">
        <f t="shared" si="14"/>
        <v>0</v>
      </c>
      <c r="N51" s="199">
        <f>SUM(N48:N50)</f>
        <v>0</v>
      </c>
      <c r="O51" s="251"/>
      <c r="P51" s="201"/>
      <c r="Q51" s="202"/>
      <c r="R51" s="203"/>
      <c r="S51" s="224"/>
      <c r="T51" s="204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3:83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P52" s="16"/>
      <c r="Q52" s="228"/>
      <c r="R52" s="229"/>
    </row>
    <row r="53" spans="3:83" x14ac:dyDescent="0.2">
      <c r="D53" s="34" t="s">
        <v>142</v>
      </c>
      <c r="E53" s="40"/>
      <c r="F53" s="300">
        <v>3000</v>
      </c>
      <c r="G53" s="40"/>
      <c r="H53" s="35"/>
      <c r="I53" s="19"/>
      <c r="J53" s="19"/>
      <c r="K53" s="19"/>
      <c r="L53" s="19"/>
      <c r="M53" s="19"/>
      <c r="N53" s="4">
        <f t="shared" si="13"/>
        <v>0</v>
      </c>
      <c r="P53" s="16"/>
      <c r="Q53" s="228"/>
      <c r="R53" s="229"/>
    </row>
    <row r="54" spans="3:83" x14ac:dyDescent="0.2">
      <c r="D54" s="34" t="s">
        <v>141</v>
      </c>
      <c r="E54" s="40"/>
      <c r="F54" s="300">
        <v>3300</v>
      </c>
      <c r="G54" s="40"/>
      <c r="H54" s="35"/>
      <c r="I54" s="19"/>
      <c r="J54" s="19"/>
      <c r="K54" s="19"/>
      <c r="L54" s="19"/>
      <c r="M54" s="19"/>
      <c r="N54" s="4">
        <f t="shared" si="13"/>
        <v>0</v>
      </c>
      <c r="P54" s="16"/>
      <c r="Q54" s="228"/>
      <c r="R54" s="229"/>
    </row>
    <row r="55" spans="3:83" x14ac:dyDescent="0.2">
      <c r="D55" s="34" t="s">
        <v>143</v>
      </c>
      <c r="E55" s="40"/>
      <c r="F55" s="300">
        <v>3400</v>
      </c>
      <c r="G55" s="40"/>
      <c r="H55" s="35"/>
      <c r="I55" s="19"/>
      <c r="J55" s="19"/>
      <c r="K55" s="19"/>
      <c r="L55" s="19"/>
      <c r="M55" s="19"/>
      <c r="N55" s="4">
        <f t="shared" si="13"/>
        <v>0</v>
      </c>
      <c r="P55" s="16"/>
      <c r="Q55" s="228"/>
      <c r="R55" s="229"/>
    </row>
    <row r="56" spans="3:83" x14ac:dyDescent="0.2">
      <c r="D56" s="34" t="s">
        <v>144</v>
      </c>
      <c r="E56" s="40"/>
      <c r="F56" s="300">
        <v>4000</v>
      </c>
      <c r="G56" s="40"/>
      <c r="H56" s="35"/>
      <c r="I56" s="19"/>
      <c r="J56" s="19"/>
      <c r="K56" s="19"/>
      <c r="L56" s="19"/>
      <c r="M56" s="19"/>
      <c r="N56" s="4">
        <f t="shared" si="13"/>
        <v>0</v>
      </c>
      <c r="P56" s="16"/>
      <c r="Q56" s="228"/>
      <c r="R56" s="229"/>
    </row>
    <row r="57" spans="3:83" x14ac:dyDescent="0.2">
      <c r="D57" s="34" t="s">
        <v>139</v>
      </c>
      <c r="E57" s="40"/>
      <c r="F57" s="300">
        <v>4001</v>
      </c>
      <c r="G57" s="40"/>
      <c r="H57" s="35"/>
      <c r="I57" s="19"/>
      <c r="J57" s="19"/>
      <c r="K57" s="19"/>
      <c r="L57" s="19"/>
      <c r="M57" s="19"/>
      <c r="N57" s="4">
        <f t="shared" si="13"/>
        <v>0</v>
      </c>
      <c r="P57" s="16"/>
      <c r="Q57" s="228"/>
      <c r="R57" s="229"/>
    </row>
    <row r="58" spans="3:83" x14ac:dyDescent="0.2">
      <c r="D58" s="34" t="s">
        <v>140</v>
      </c>
      <c r="E58" s="40"/>
      <c r="F58" s="300">
        <v>3100</v>
      </c>
      <c r="G58" s="40"/>
      <c r="H58" s="35"/>
      <c r="I58" s="19"/>
      <c r="J58" s="19"/>
      <c r="K58" s="19"/>
      <c r="L58" s="19"/>
      <c r="M58" s="19"/>
      <c r="N58" s="4">
        <f t="shared" si="13"/>
        <v>0</v>
      </c>
      <c r="P58" s="16"/>
      <c r="Q58" s="228"/>
      <c r="R58" s="229"/>
    </row>
    <row r="59" spans="3:83" x14ac:dyDescent="0.2">
      <c r="D59" s="34" t="s">
        <v>145</v>
      </c>
      <c r="E59" s="40"/>
      <c r="F59" s="300"/>
      <c r="G59" s="40"/>
      <c r="H59" s="35"/>
      <c r="I59" s="19"/>
      <c r="J59" s="19"/>
      <c r="K59" s="19"/>
      <c r="L59" s="19"/>
      <c r="M59" s="19"/>
      <c r="N59" s="4">
        <f t="shared" si="13"/>
        <v>0</v>
      </c>
      <c r="P59" s="16"/>
      <c r="Q59" s="228"/>
      <c r="R59" s="229"/>
    </row>
    <row r="60" spans="3:83" s="139" customFormat="1" x14ac:dyDescent="0.2">
      <c r="C60" s="99" t="s">
        <v>150</v>
      </c>
      <c r="E60" s="196"/>
      <c r="F60" s="301"/>
      <c r="G60" s="196"/>
      <c r="H60" s="198"/>
      <c r="I60" s="277">
        <f>SUM(I53:I59)</f>
        <v>0</v>
      </c>
      <c r="J60" s="277">
        <f t="shared" ref="J60:M60" si="15">SUM(J53:J59)</f>
        <v>0</v>
      </c>
      <c r="K60" s="277">
        <f t="shared" si="15"/>
        <v>0</v>
      </c>
      <c r="L60" s="277">
        <f t="shared" si="15"/>
        <v>0</v>
      </c>
      <c r="M60" s="277">
        <f t="shared" si="15"/>
        <v>0</v>
      </c>
      <c r="N60" s="199">
        <f>SUM(N53:N59)</f>
        <v>0</v>
      </c>
      <c r="O60" s="251"/>
      <c r="P60" s="201"/>
      <c r="Q60" s="202"/>
      <c r="R60" s="203"/>
      <c r="S60" s="224"/>
      <c r="T60" s="204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3:83" x14ac:dyDescent="0.2">
      <c r="C61" s="36" t="s">
        <v>111</v>
      </c>
      <c r="E61" s="40"/>
      <c r="F61" s="303"/>
      <c r="G61" s="190"/>
      <c r="H61" s="191"/>
      <c r="I61" s="192"/>
      <c r="J61" s="192"/>
      <c r="K61" s="192"/>
      <c r="L61" s="192"/>
      <c r="M61" s="192"/>
      <c r="N61" s="193"/>
      <c r="P61" s="16"/>
      <c r="Q61" s="228"/>
      <c r="R61" s="229"/>
    </row>
    <row r="62" spans="3:83" x14ac:dyDescent="0.2">
      <c r="D62" s="34" t="s">
        <v>69</v>
      </c>
      <c r="E62" s="40"/>
      <c r="F62" s="300"/>
      <c r="G62" s="40"/>
      <c r="H62" s="35"/>
      <c r="I62" s="19"/>
      <c r="J62" s="19"/>
      <c r="K62" s="19"/>
      <c r="L62" s="19"/>
      <c r="M62" s="19"/>
      <c r="N62" s="4">
        <f t="shared" si="13"/>
        <v>0</v>
      </c>
      <c r="P62" s="16"/>
      <c r="Q62" s="228"/>
      <c r="R62" s="229"/>
    </row>
    <row r="63" spans="3:83" x14ac:dyDescent="0.2">
      <c r="D63" s="34" t="s">
        <v>158</v>
      </c>
      <c r="E63" s="40"/>
      <c r="F63" s="300">
        <v>8030</v>
      </c>
      <c r="G63" s="40"/>
      <c r="H63" s="35"/>
      <c r="I63" s="19"/>
      <c r="J63" s="19"/>
      <c r="K63" s="19"/>
      <c r="L63" s="19"/>
      <c r="M63" s="19"/>
      <c r="N63" s="4">
        <f t="shared" si="13"/>
        <v>0</v>
      </c>
      <c r="P63" s="16"/>
      <c r="Q63" s="228"/>
      <c r="R63" s="229"/>
    </row>
    <row r="64" spans="3:83" x14ac:dyDescent="0.2">
      <c r="D64" s="34" t="s">
        <v>159</v>
      </c>
      <c r="E64" s="40"/>
      <c r="F64" s="300">
        <v>8030</v>
      </c>
      <c r="G64" s="40"/>
      <c r="H64" s="35"/>
      <c r="I64" s="19"/>
      <c r="J64" s="19"/>
      <c r="K64" s="19"/>
      <c r="L64" s="19"/>
      <c r="M64" s="19"/>
      <c r="N64" s="4">
        <f t="shared" si="13"/>
        <v>0</v>
      </c>
    </row>
    <row r="65" spans="2:83" x14ac:dyDescent="0.2">
      <c r="D65" s="34" t="s">
        <v>160</v>
      </c>
      <c r="E65" s="40"/>
      <c r="F65" s="300">
        <v>8200</v>
      </c>
      <c r="G65" s="40"/>
      <c r="H65" s="35"/>
      <c r="I65" s="19"/>
      <c r="J65" s="19"/>
      <c r="K65" s="19"/>
      <c r="L65" s="19"/>
      <c r="M65" s="19"/>
      <c r="N65" s="4">
        <f t="shared" si="13"/>
        <v>0</v>
      </c>
    </row>
    <row r="66" spans="2:83" x14ac:dyDescent="0.2">
      <c r="D66" s="34" t="s">
        <v>21</v>
      </c>
      <c r="E66" s="40"/>
      <c r="F66" s="300"/>
      <c r="G66" s="40"/>
      <c r="H66" s="35"/>
      <c r="I66" s="19"/>
      <c r="J66" s="19"/>
      <c r="K66" s="19"/>
      <c r="L66" s="19"/>
      <c r="M66" s="19"/>
      <c r="N66" s="4">
        <f t="shared" si="13"/>
        <v>0</v>
      </c>
    </row>
    <row r="67" spans="2:83" x14ac:dyDescent="0.2">
      <c r="D67" s="34" t="s">
        <v>21</v>
      </c>
      <c r="E67" s="40"/>
      <c r="F67" s="300"/>
      <c r="G67" s="40"/>
      <c r="H67" s="35"/>
      <c r="I67" s="19"/>
      <c r="J67" s="19"/>
      <c r="K67" s="19"/>
      <c r="L67" s="19"/>
      <c r="M67" s="19"/>
      <c r="N67" s="4">
        <f t="shared" si="13"/>
        <v>0</v>
      </c>
    </row>
    <row r="68" spans="2:83" s="139" customFormat="1" x14ac:dyDescent="0.2">
      <c r="C68" s="99" t="s">
        <v>149</v>
      </c>
      <c r="E68" s="196"/>
      <c r="F68" s="301"/>
      <c r="G68" s="196"/>
      <c r="H68" s="198"/>
      <c r="I68" s="277">
        <f>SUM(I62:I67)</f>
        <v>0</v>
      </c>
      <c r="J68" s="277">
        <f t="shared" ref="J68:M68" si="16">SUM(J62:J67)</f>
        <v>0</v>
      </c>
      <c r="K68" s="277">
        <f t="shared" si="16"/>
        <v>0</v>
      </c>
      <c r="L68" s="277">
        <f t="shared" si="16"/>
        <v>0</v>
      </c>
      <c r="M68" s="277">
        <f t="shared" si="16"/>
        <v>0</v>
      </c>
      <c r="N68" s="199">
        <f>SUM(N62:N67)</f>
        <v>0</v>
      </c>
      <c r="O68" s="251"/>
      <c r="P68" s="201"/>
      <c r="Q68" s="202"/>
      <c r="R68" s="203"/>
      <c r="S68" s="224"/>
      <c r="T68" s="204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2:83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P69" s="16"/>
      <c r="Q69" s="228"/>
      <c r="R69" s="229"/>
    </row>
    <row r="70" spans="2:83" x14ac:dyDescent="0.2">
      <c r="D70" s="34" t="s">
        <v>43</v>
      </c>
      <c r="E70" s="40"/>
      <c r="F70" s="300">
        <v>8990</v>
      </c>
      <c r="G70" s="40"/>
      <c r="H70" s="35"/>
      <c r="I70" s="19"/>
      <c r="J70" s="19"/>
      <c r="K70" s="19"/>
      <c r="L70" s="19"/>
      <c r="M70" s="19"/>
      <c r="N70" s="4">
        <f t="shared" si="13"/>
        <v>0</v>
      </c>
    </row>
    <row r="71" spans="2:83" x14ac:dyDescent="0.2">
      <c r="D71" s="34" t="s">
        <v>44</v>
      </c>
      <c r="E71" s="40"/>
      <c r="F71" s="300"/>
      <c r="G71" s="40"/>
      <c r="H71" s="35"/>
      <c r="I71" s="19"/>
      <c r="J71" s="19"/>
      <c r="K71" s="19"/>
      <c r="L71" s="19"/>
      <c r="M71" s="19"/>
      <c r="N71" s="4">
        <f t="shared" si="13"/>
        <v>0</v>
      </c>
    </row>
    <row r="72" spans="2:83" x14ac:dyDescent="0.2">
      <c r="D72" s="34" t="s">
        <v>45</v>
      </c>
      <c r="E72" s="40"/>
      <c r="F72" s="300"/>
      <c r="G72" s="40"/>
      <c r="H72" s="35"/>
      <c r="I72" s="19"/>
      <c r="J72" s="19"/>
      <c r="K72" s="19"/>
      <c r="L72" s="19"/>
      <c r="M72" s="19"/>
      <c r="N72" s="4">
        <f t="shared" si="13"/>
        <v>0</v>
      </c>
    </row>
    <row r="73" spans="2:83" x14ac:dyDescent="0.2">
      <c r="D73" s="34" t="s">
        <v>46</v>
      </c>
      <c r="E73" s="40"/>
      <c r="F73" s="300"/>
      <c r="G73" s="40"/>
      <c r="H73" s="35"/>
      <c r="I73" s="19"/>
      <c r="J73" s="19"/>
      <c r="K73" s="19"/>
      <c r="L73" s="19"/>
      <c r="M73" s="19"/>
      <c r="N73" s="4">
        <f t="shared" si="13"/>
        <v>0</v>
      </c>
    </row>
    <row r="74" spans="2:83" s="139" customFormat="1" x14ac:dyDescent="0.2">
      <c r="C74" s="99" t="s">
        <v>152</v>
      </c>
      <c r="E74" s="196"/>
      <c r="F74" s="301"/>
      <c r="G74" s="196"/>
      <c r="H74" s="198"/>
      <c r="I74" s="277">
        <f>SUM(I70:I73)</f>
        <v>0</v>
      </c>
      <c r="J74" s="277">
        <f t="shared" ref="J74:M74" si="17">SUM(J70:J73)</f>
        <v>0</v>
      </c>
      <c r="K74" s="277">
        <f t="shared" si="17"/>
        <v>0</v>
      </c>
      <c r="L74" s="277">
        <f t="shared" si="17"/>
        <v>0</v>
      </c>
      <c r="M74" s="277">
        <f t="shared" si="17"/>
        <v>0</v>
      </c>
      <c r="N74" s="199">
        <f>SUM(N69:N73)</f>
        <v>0</v>
      </c>
      <c r="O74" s="251"/>
      <c r="P74" s="201"/>
      <c r="Q74" s="202"/>
      <c r="R74" s="203"/>
      <c r="S74" s="224"/>
      <c r="T74" s="204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2:83" s="10" customFormat="1" ht="12.75" x14ac:dyDescent="0.2">
      <c r="B75" s="10" t="s">
        <v>109</v>
      </c>
      <c r="E75" s="205"/>
      <c r="F75" s="301"/>
      <c r="G75" s="205"/>
      <c r="H75" s="50"/>
      <c r="I75" s="57">
        <f>SUM(I51,I60,I68,I74)</f>
        <v>0</v>
      </c>
      <c r="J75" s="57">
        <f t="shared" ref="J75:M75" si="18">SUM(J51,J60,J68,J74)</f>
        <v>0</v>
      </c>
      <c r="K75" s="57">
        <f t="shared" si="18"/>
        <v>0</v>
      </c>
      <c r="L75" s="57">
        <f t="shared" si="18"/>
        <v>0</v>
      </c>
      <c r="M75" s="57">
        <f t="shared" si="18"/>
        <v>0</v>
      </c>
      <c r="N75" s="206">
        <f>SUM(N51,N60,N68,N74)</f>
        <v>0</v>
      </c>
      <c r="O75" s="252"/>
      <c r="P75" s="86"/>
      <c r="Q75" s="225"/>
      <c r="R75" s="226"/>
      <c r="S75" s="227"/>
      <c r="T75" s="151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</row>
    <row r="76" spans="2:83" x14ac:dyDescent="0.2">
      <c r="D76" s="34"/>
      <c r="E76" s="40"/>
      <c r="F76" s="300"/>
      <c r="G76" s="40"/>
      <c r="H76" s="35"/>
      <c r="I76" s="19"/>
      <c r="J76" s="19"/>
      <c r="K76" s="19"/>
      <c r="L76" s="19"/>
      <c r="M76" s="19"/>
      <c r="N76" s="17"/>
    </row>
    <row r="77" spans="2:83" s="207" customFormat="1" ht="12.75" x14ac:dyDescent="0.2">
      <c r="B77" s="207" t="s">
        <v>51</v>
      </c>
      <c r="E77" s="208"/>
      <c r="F77" s="304"/>
      <c r="G77" s="208"/>
      <c r="H77" s="209"/>
      <c r="I77" s="210">
        <f t="shared" ref="I77:N77" si="19">SUM(I75,I44)</f>
        <v>0</v>
      </c>
      <c r="J77" s="210">
        <f t="shared" si="19"/>
        <v>0</v>
      </c>
      <c r="K77" s="210">
        <f t="shared" si="19"/>
        <v>0</v>
      </c>
      <c r="L77" s="210">
        <f t="shared" si="19"/>
        <v>0</v>
      </c>
      <c r="M77" s="210">
        <f t="shared" si="19"/>
        <v>0</v>
      </c>
      <c r="N77" s="211">
        <f t="shared" si="19"/>
        <v>0</v>
      </c>
      <c r="O77" s="252"/>
      <c r="P77" s="86"/>
      <c r="Q77" s="225"/>
      <c r="R77" s="226"/>
      <c r="S77" s="227"/>
      <c r="T77" s="151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</row>
    <row r="78" spans="2:83" x14ac:dyDescent="0.2">
      <c r="D78" s="34"/>
      <c r="E78" s="40"/>
      <c r="F78" s="300"/>
      <c r="G78" s="40"/>
      <c r="H78" s="35"/>
      <c r="I78" s="19"/>
      <c r="J78" s="19"/>
      <c r="K78" s="19"/>
      <c r="L78" s="19"/>
      <c r="M78" s="19"/>
      <c r="N78" s="17"/>
    </row>
    <row r="79" spans="2:83" x14ac:dyDescent="0.2">
      <c r="B79" s="15" t="s">
        <v>155</v>
      </c>
      <c r="C79" s="15"/>
      <c r="D79" s="34"/>
      <c r="E79" s="40"/>
      <c r="F79" s="300"/>
      <c r="G79" s="40"/>
      <c r="H79" s="35"/>
      <c r="I79" s="19"/>
      <c r="J79" s="19"/>
      <c r="K79" s="19"/>
      <c r="L79" s="19"/>
      <c r="M79" s="19"/>
      <c r="N79" s="17"/>
      <c r="P79" s="16"/>
      <c r="Q79" s="228"/>
      <c r="R79" s="229"/>
    </row>
    <row r="80" spans="2:83" ht="12.75" x14ac:dyDescent="0.2">
      <c r="D80" s="34" t="s">
        <v>12</v>
      </c>
      <c r="E80" s="40"/>
      <c r="F80" s="300">
        <v>4200</v>
      </c>
      <c r="G80" s="40"/>
      <c r="H80" s="35"/>
      <c r="I80" s="19"/>
      <c r="J80" s="19"/>
      <c r="K80" s="19"/>
      <c r="L80" s="19"/>
      <c r="M80" s="19"/>
      <c r="N80" s="4">
        <f>SUM(I80:M80)</f>
        <v>0</v>
      </c>
      <c r="P80" s="86"/>
      <c r="Q80" s="225"/>
      <c r="R80" s="226"/>
    </row>
    <row r="81" spans="2:83" x14ac:dyDescent="0.2">
      <c r="D81" s="34" t="s">
        <v>52</v>
      </c>
      <c r="E81" s="40"/>
      <c r="F81" s="300">
        <v>9231</v>
      </c>
      <c r="G81" s="40"/>
      <c r="H81" s="35"/>
      <c r="I81" s="20">
        <f>ROUND(I21*$Q11, 0)</f>
        <v>0</v>
      </c>
      <c r="J81" s="20">
        <f>ROUND(J21*$Q11, 0)</f>
        <v>0</v>
      </c>
      <c r="K81" s="20">
        <f>ROUND(K21*$Q11, 0)</f>
        <v>0</v>
      </c>
      <c r="L81" s="20">
        <f>ROUND(L21*$Q11, 0)</f>
        <v>0</v>
      </c>
      <c r="M81" s="20">
        <f>ROUND(M21*$Q11, 0)</f>
        <v>0</v>
      </c>
      <c r="N81" s="4">
        <f t="shared" ref="N81:N93" si="20">SUM(I81:M81)</f>
        <v>0</v>
      </c>
    </row>
    <row r="82" spans="2:83" x14ac:dyDescent="0.2">
      <c r="D82" s="34" t="s">
        <v>52</v>
      </c>
      <c r="E82" s="40"/>
      <c r="F82" s="300"/>
      <c r="G82" s="40"/>
      <c r="H82" s="35"/>
      <c r="I82" s="20">
        <f>ROUND(I22*$Q11, 0)</f>
        <v>0</v>
      </c>
      <c r="J82" s="20">
        <f>ROUND(J22*$Q11, 0)</f>
        <v>0</v>
      </c>
      <c r="K82" s="20">
        <f>ROUND(K22*$Q11, 0)</f>
        <v>0</v>
      </c>
      <c r="L82" s="20">
        <f>ROUND(L22*$Q11, 0)</f>
        <v>0</v>
      </c>
      <c r="M82" s="20">
        <f>ROUND(M22*$Q11, 0)</f>
        <v>0</v>
      </c>
      <c r="N82" s="4">
        <f t="shared" si="20"/>
        <v>0</v>
      </c>
    </row>
    <row r="83" spans="2:83" x14ac:dyDescent="0.2">
      <c r="B83" s="34"/>
      <c r="C83" s="34"/>
      <c r="D83" s="34" t="s">
        <v>62</v>
      </c>
      <c r="E83" s="40"/>
      <c r="F83" s="300"/>
      <c r="G83" s="40"/>
      <c r="H83" s="35"/>
      <c r="I83" s="19"/>
      <c r="J83" s="19"/>
      <c r="K83" s="19"/>
      <c r="L83" s="19"/>
      <c r="M83" s="19"/>
      <c r="N83" s="4">
        <f t="shared" si="20"/>
        <v>0</v>
      </c>
      <c r="P83" s="16"/>
      <c r="Q83" s="228"/>
      <c r="R83" s="229"/>
    </row>
    <row r="84" spans="2:83" x14ac:dyDescent="0.2">
      <c r="B84" s="34"/>
      <c r="C84" s="34"/>
      <c r="D84" s="34" t="s">
        <v>63</v>
      </c>
      <c r="E84" s="40"/>
      <c r="F84" s="300">
        <v>9250</v>
      </c>
      <c r="G84" s="40"/>
      <c r="H84" s="35"/>
      <c r="I84" s="19"/>
      <c r="J84" s="19"/>
      <c r="K84" s="19"/>
      <c r="L84" s="19"/>
      <c r="M84" s="19"/>
      <c r="N84" s="4">
        <f t="shared" si="20"/>
        <v>0</v>
      </c>
      <c r="P84" s="16"/>
      <c r="Q84" s="228"/>
      <c r="R84" s="229"/>
    </row>
    <row r="85" spans="2:83" x14ac:dyDescent="0.2">
      <c r="B85" s="34"/>
      <c r="C85" s="34"/>
      <c r="D85" s="34" t="s">
        <v>64</v>
      </c>
      <c r="E85" s="40"/>
      <c r="F85" s="300"/>
      <c r="G85" s="40"/>
      <c r="H85" s="35"/>
      <c r="I85" s="19"/>
      <c r="J85" s="19"/>
      <c r="K85" s="19"/>
      <c r="L85" s="19"/>
      <c r="M85" s="19"/>
      <c r="N85" s="4">
        <f t="shared" si="20"/>
        <v>0</v>
      </c>
      <c r="P85" s="16"/>
      <c r="Q85" s="228"/>
      <c r="R85" s="229"/>
    </row>
    <row r="86" spans="2:83" x14ac:dyDescent="0.2">
      <c r="B86" s="34"/>
      <c r="C86" s="34"/>
      <c r="D86" s="34" t="s">
        <v>65</v>
      </c>
      <c r="E86" s="40"/>
      <c r="F86" s="300"/>
      <c r="G86" s="40"/>
      <c r="H86" s="35"/>
      <c r="I86" s="19"/>
      <c r="J86" s="19"/>
      <c r="K86" s="19"/>
      <c r="L86" s="19"/>
      <c r="M86" s="19"/>
      <c r="N86" s="4">
        <f t="shared" si="20"/>
        <v>0</v>
      </c>
      <c r="P86" s="16"/>
      <c r="Q86" s="228"/>
      <c r="R86" s="229"/>
    </row>
    <row r="87" spans="2:83" x14ac:dyDescent="0.2">
      <c r="B87" s="34"/>
      <c r="C87" s="34"/>
      <c r="D87" s="34" t="s">
        <v>66</v>
      </c>
      <c r="E87" s="40"/>
      <c r="F87" s="300"/>
      <c r="G87" s="40"/>
      <c r="H87" s="35"/>
      <c r="I87" s="19"/>
      <c r="J87" s="19"/>
      <c r="K87" s="19"/>
      <c r="L87" s="19"/>
      <c r="M87" s="19"/>
      <c r="N87" s="4">
        <f t="shared" si="20"/>
        <v>0</v>
      </c>
      <c r="P87" s="16"/>
      <c r="Q87" s="228"/>
      <c r="R87" s="229"/>
    </row>
    <row r="88" spans="2:83" ht="12.75" x14ac:dyDescent="0.2">
      <c r="D88" s="34" t="s">
        <v>156</v>
      </c>
      <c r="E88" s="40"/>
      <c r="F88" s="300"/>
      <c r="G88" s="40"/>
      <c r="H88" s="35"/>
      <c r="I88" s="19"/>
      <c r="J88" s="19"/>
      <c r="K88" s="19"/>
      <c r="L88" s="19"/>
      <c r="M88" s="19"/>
      <c r="N88" s="4">
        <f t="shared" si="20"/>
        <v>0</v>
      </c>
      <c r="P88" s="86"/>
      <c r="Q88" s="225"/>
      <c r="R88" s="226"/>
    </row>
    <row r="89" spans="2:83" x14ac:dyDescent="0.2">
      <c r="C89" s="36" t="s">
        <v>153</v>
      </c>
      <c r="E89" s="40"/>
      <c r="F89" s="303"/>
      <c r="G89" s="190"/>
      <c r="H89" s="191"/>
      <c r="I89" s="192"/>
      <c r="J89" s="192"/>
      <c r="K89" s="192"/>
      <c r="L89" s="192"/>
      <c r="M89" s="192"/>
      <c r="N89" s="193"/>
      <c r="P89" s="16"/>
      <c r="Q89" s="228"/>
      <c r="R89" s="229"/>
    </row>
    <row r="90" spans="2:83" ht="12.75" x14ac:dyDescent="0.2">
      <c r="D90" s="34" t="s">
        <v>39</v>
      </c>
      <c r="E90" s="40"/>
      <c r="F90" s="300">
        <v>9110</v>
      </c>
      <c r="G90" s="40"/>
      <c r="H90" s="35"/>
      <c r="I90" s="19"/>
      <c r="J90" s="19"/>
      <c r="K90" s="19"/>
      <c r="L90" s="19"/>
      <c r="M90" s="19"/>
      <c r="N90" s="4">
        <f t="shared" si="20"/>
        <v>0</v>
      </c>
      <c r="P90" s="230"/>
      <c r="Q90" s="231"/>
      <c r="R90" s="232"/>
    </row>
    <row r="91" spans="2:83" ht="12.75" x14ac:dyDescent="0.2">
      <c r="D91" s="34" t="s">
        <v>40</v>
      </c>
      <c r="E91" s="40"/>
      <c r="F91" s="40"/>
      <c r="G91" s="40"/>
      <c r="H91" s="35"/>
      <c r="I91" s="19"/>
      <c r="J91" s="19"/>
      <c r="K91" s="19"/>
      <c r="L91" s="19"/>
      <c r="M91" s="19"/>
      <c r="N91" s="4">
        <f t="shared" si="20"/>
        <v>0</v>
      </c>
      <c r="P91" s="230"/>
      <c r="Q91" s="231"/>
      <c r="R91" s="232"/>
    </row>
    <row r="92" spans="2:83" ht="12.75" x14ac:dyDescent="0.2">
      <c r="D92" s="34" t="s">
        <v>41</v>
      </c>
      <c r="E92" s="40"/>
      <c r="F92" s="40"/>
      <c r="G92" s="40"/>
      <c r="H92" s="35"/>
      <c r="I92" s="19"/>
      <c r="J92" s="19"/>
      <c r="K92" s="19"/>
      <c r="L92" s="19"/>
      <c r="M92" s="19"/>
      <c r="N92" s="4">
        <f t="shared" si="20"/>
        <v>0</v>
      </c>
      <c r="P92" s="230"/>
      <c r="Q92" s="231"/>
      <c r="R92" s="232"/>
    </row>
    <row r="93" spans="2:83" ht="12.75" x14ac:dyDescent="0.2">
      <c r="D93" s="34" t="s">
        <v>42</v>
      </c>
      <c r="E93" s="40"/>
      <c r="F93" s="40"/>
      <c r="G93" s="40"/>
      <c r="H93" s="35"/>
      <c r="I93" s="19"/>
      <c r="J93" s="19"/>
      <c r="K93" s="19"/>
      <c r="L93" s="19"/>
      <c r="M93" s="19"/>
      <c r="N93" s="4">
        <f t="shared" si="20"/>
        <v>0</v>
      </c>
      <c r="P93" s="230"/>
      <c r="Q93" s="231"/>
      <c r="R93" s="232"/>
    </row>
    <row r="94" spans="2:83" s="139" customFormat="1" x14ac:dyDescent="0.2">
      <c r="C94" s="99" t="s">
        <v>157</v>
      </c>
      <c r="E94" s="196"/>
      <c r="F94" s="196"/>
      <c r="G94" s="196"/>
      <c r="H94" s="198"/>
      <c r="I94" s="277">
        <f>SUM(I90:I93)</f>
        <v>0</v>
      </c>
      <c r="J94" s="277">
        <f t="shared" ref="J94:M94" si="21">SUM(J90:J93)</f>
        <v>0</v>
      </c>
      <c r="K94" s="277">
        <f t="shared" si="21"/>
        <v>0</v>
      </c>
      <c r="L94" s="277">
        <f t="shared" si="21"/>
        <v>0</v>
      </c>
      <c r="M94" s="277">
        <f t="shared" si="21"/>
        <v>0</v>
      </c>
      <c r="N94" s="277">
        <f>SUM(N90:N93)</f>
        <v>0</v>
      </c>
      <c r="O94" s="251"/>
      <c r="P94" s="201"/>
      <c r="Q94" s="202"/>
      <c r="R94" s="203"/>
      <c r="S94" s="224"/>
      <c r="T94" s="204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2:83" s="207" customFormat="1" ht="12.75" x14ac:dyDescent="0.2">
      <c r="B95" s="207" t="s">
        <v>24</v>
      </c>
      <c r="E95" s="212"/>
      <c r="F95" s="212"/>
      <c r="G95" s="212"/>
      <c r="H95" s="209"/>
      <c r="I95" s="210">
        <f>SUM(I80:I93)</f>
        <v>0</v>
      </c>
      <c r="J95" s="210">
        <f t="shared" ref="J95:N95" si="22">SUM(J80:J93)</f>
        <v>0</v>
      </c>
      <c r="K95" s="210">
        <f t="shared" si="22"/>
        <v>0</v>
      </c>
      <c r="L95" s="210">
        <f t="shared" si="22"/>
        <v>0</v>
      </c>
      <c r="M95" s="210">
        <f t="shared" si="22"/>
        <v>0</v>
      </c>
      <c r="N95" s="213">
        <f t="shared" si="22"/>
        <v>0</v>
      </c>
      <c r="O95" s="252"/>
      <c r="P95" s="86"/>
      <c r="Q95" s="225"/>
      <c r="R95" s="226"/>
      <c r="S95" s="227"/>
      <c r="T95" s="151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</row>
    <row r="96" spans="2:83" s="10" customFormat="1" ht="12.75" x14ac:dyDescent="0.2">
      <c r="D96" s="34"/>
      <c r="E96" s="40"/>
      <c r="F96" s="40"/>
      <c r="G96" s="40"/>
      <c r="H96" s="35"/>
      <c r="I96" s="21"/>
      <c r="J96" s="21"/>
      <c r="K96" s="21"/>
      <c r="L96" s="21"/>
      <c r="M96" s="21"/>
      <c r="N96" s="88"/>
      <c r="O96" s="252"/>
      <c r="P96" s="13"/>
      <c r="Q96" s="58"/>
      <c r="R96" s="66"/>
      <c r="S96" s="227"/>
      <c r="T96" s="151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</row>
    <row r="97" spans="1:83" s="214" customFormat="1" ht="14.25" x14ac:dyDescent="0.2">
      <c r="A97" s="214" t="s">
        <v>33</v>
      </c>
      <c r="D97" s="215"/>
      <c r="E97" s="216"/>
      <c r="F97" s="216"/>
      <c r="G97" s="216"/>
      <c r="H97" s="217"/>
      <c r="I97" s="218">
        <f>SUM(I95,I77)</f>
        <v>0</v>
      </c>
      <c r="J97" s="218">
        <f t="shared" ref="J97:N97" si="23">SUM(J95,J77)</f>
        <v>0</v>
      </c>
      <c r="K97" s="218">
        <f t="shared" si="23"/>
        <v>0</v>
      </c>
      <c r="L97" s="218">
        <f t="shared" si="23"/>
        <v>0</v>
      </c>
      <c r="M97" s="218">
        <f t="shared" si="23"/>
        <v>0</v>
      </c>
      <c r="N97" s="218">
        <f t="shared" si="23"/>
        <v>0</v>
      </c>
      <c r="O97" s="253"/>
      <c r="P97" s="152"/>
      <c r="Q97" s="233"/>
      <c r="R97" s="234"/>
      <c r="S97" s="235"/>
      <c r="T97" s="153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</row>
    <row r="98" spans="1:83" x14ac:dyDescent="0.2">
      <c r="D98" s="34"/>
      <c r="E98" s="40"/>
      <c r="F98" s="40"/>
      <c r="G98" s="40"/>
      <c r="H98" s="35"/>
      <c r="I98" s="19"/>
      <c r="J98" s="19"/>
      <c r="K98" s="19"/>
      <c r="L98" s="19"/>
      <c r="M98" s="19"/>
      <c r="N98" s="17"/>
    </row>
    <row r="99" spans="1:83" x14ac:dyDescent="0.2">
      <c r="B99" s="1" t="s">
        <v>35</v>
      </c>
      <c r="D99" s="34"/>
      <c r="E99" s="40"/>
      <c r="F99" s="40"/>
      <c r="G99" s="40"/>
      <c r="H99" s="40"/>
      <c r="I99" s="19"/>
      <c r="J99" s="19"/>
      <c r="K99" s="19"/>
      <c r="L99" s="19"/>
      <c r="M99" s="19"/>
      <c r="N99" s="17"/>
    </row>
    <row r="100" spans="1:83" x14ac:dyDescent="0.2">
      <c r="D100" s="25" t="s">
        <v>37</v>
      </c>
      <c r="F100" s="361">
        <f>Q13</f>
        <v>0</v>
      </c>
      <c r="G100" s="361"/>
      <c r="H100" s="44" t="str">
        <f>R13</f>
        <v>MTDC</v>
      </c>
      <c r="I100" s="20">
        <f>ROUND(I77*$Q13, 0)</f>
        <v>0</v>
      </c>
      <c r="J100" s="20">
        <f>ROUND(J77*$Q13, 0)</f>
        <v>0</v>
      </c>
      <c r="K100" s="20">
        <f>ROUND(K77*$Q13, 0)</f>
        <v>0</v>
      </c>
      <c r="L100" s="20">
        <f>ROUND(L77*$Q13, 0)</f>
        <v>0</v>
      </c>
      <c r="M100" s="20">
        <f>ROUND(M77*$Q13, 0)</f>
        <v>0</v>
      </c>
      <c r="N100" s="4">
        <f>SUM(I100:M100)</f>
        <v>0</v>
      </c>
    </row>
    <row r="101" spans="1:83" s="22" customFormat="1" x14ac:dyDescent="0.2">
      <c r="D101" s="25" t="s">
        <v>38</v>
      </c>
      <c r="F101" s="362">
        <f>Q14</f>
        <v>0.42857000000000001</v>
      </c>
      <c r="G101" s="362"/>
      <c r="H101" s="45" t="str">
        <f>R14</f>
        <v>TDC</v>
      </c>
      <c r="I101" s="51">
        <f>ROUND(IF($R14="TDC",I$97*$Q14,I$77*$Q14),0)</f>
        <v>0</v>
      </c>
      <c r="J101" s="51">
        <f>ROUND(IF($R14="TDC",J$97*$Q14,J$77*$Q14),0)</f>
        <v>0</v>
      </c>
      <c r="K101" s="51">
        <f>ROUND(IF($R14="TDC",K$97*$Q14,K$77*$Q14),0)</f>
        <v>0</v>
      </c>
      <c r="L101" s="51">
        <f>ROUND(IF($R14="TDC",L$97*$Q14,L$77*$Q14),0)</f>
        <v>0</v>
      </c>
      <c r="M101" s="51">
        <f>ROUND(IF($R14="TDC",M$97*$Q14,M$77*$Q14),0)</f>
        <v>0</v>
      </c>
      <c r="N101" s="23">
        <f>SUM(I101:M101)</f>
        <v>0</v>
      </c>
      <c r="O101" s="254"/>
      <c r="P101" s="237"/>
      <c r="Q101" s="238"/>
      <c r="R101" s="239"/>
      <c r="S101" s="240"/>
      <c r="T101" s="154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237"/>
      <c r="BG101" s="237"/>
      <c r="BH101" s="237"/>
      <c r="BI101" s="237"/>
      <c r="BJ101" s="237"/>
      <c r="BK101" s="237"/>
      <c r="BL101" s="237"/>
      <c r="BM101" s="237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</row>
    <row r="102" spans="1:83" s="26" customFormat="1" x14ac:dyDescent="0.2">
      <c r="D102" s="27" t="s">
        <v>36</v>
      </c>
      <c r="E102" s="46"/>
      <c r="F102" s="46"/>
      <c r="G102" s="46"/>
      <c r="H102" s="46"/>
      <c r="I102" s="52">
        <f>IF($N103&lt;$N100,I100-I103,0)</f>
        <v>0</v>
      </c>
      <c r="J102" s="52">
        <f>IF($N103&lt;$N100,J100-J103,0)</f>
        <v>0</v>
      </c>
      <c r="K102" s="52">
        <f>IF($N103&lt;$N100,K100-K103,0)</f>
        <v>0</v>
      </c>
      <c r="L102" s="52">
        <f>IF($N103&lt;$N100,L100-L103,0)</f>
        <v>0</v>
      </c>
      <c r="M102" s="52">
        <f>IF($N103&lt;$N100,M100-M103,0)</f>
        <v>0</v>
      </c>
      <c r="N102" s="28">
        <f>SUM(I102:M102)</f>
        <v>0</v>
      </c>
      <c r="O102" s="255"/>
      <c r="P102" s="237" t="s">
        <v>49</v>
      </c>
      <c r="Q102" s="241" t="e">
        <f>N102/N77</f>
        <v>#DIV/0!</v>
      </c>
      <c r="R102" s="242"/>
      <c r="S102" s="243"/>
      <c r="T102" s="155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</row>
    <row r="103" spans="1:83" s="214" customFormat="1" ht="14.25" x14ac:dyDescent="0.2">
      <c r="A103" s="214" t="s">
        <v>23</v>
      </c>
      <c r="E103" s="216"/>
      <c r="F103" s="216"/>
      <c r="G103" s="216"/>
      <c r="H103" s="217"/>
      <c r="I103" s="218">
        <f>IF(CUMULATIVE!$N100&gt;CUMULATIVE!$N101,I101,I100)</f>
        <v>0</v>
      </c>
      <c r="J103" s="218">
        <f>IF(CUMULATIVE!$N100&gt;CUMULATIVE!$N101,J101,J100)</f>
        <v>0</v>
      </c>
      <c r="K103" s="218">
        <f>IF(CUMULATIVE!$N100&gt;CUMULATIVE!$N101,K101,K100)</f>
        <v>0</v>
      </c>
      <c r="L103" s="218">
        <f>IF(CUMULATIVE!$N100&gt;CUMULATIVE!$N101,L101,L100)</f>
        <v>0</v>
      </c>
      <c r="M103" s="218">
        <f>IF(CUMULATIVE!$N100&gt;CUMULATIVE!$N101,M101,M100)</f>
        <v>0</v>
      </c>
      <c r="N103" s="218">
        <f>IF(CUMULATIVE!$N100&gt;CUMULATIVE!$N101,N101,N100)</f>
        <v>0</v>
      </c>
      <c r="O103" s="253"/>
      <c r="P103" s="152" t="s">
        <v>48</v>
      </c>
      <c r="Q103" s="245" t="e">
        <f>N103/N77</f>
        <v>#DIV/0!</v>
      </c>
      <c r="R103" s="246"/>
      <c r="S103" s="235"/>
      <c r="T103" s="153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</row>
    <row r="104" spans="1:83" x14ac:dyDescent="0.2">
      <c r="D104" s="34"/>
      <c r="E104" s="40"/>
      <c r="F104" s="40"/>
      <c r="G104" s="40"/>
      <c r="H104" s="35"/>
      <c r="I104" s="19"/>
      <c r="J104" s="19"/>
      <c r="K104" s="19"/>
      <c r="L104" s="19"/>
      <c r="M104" s="19"/>
      <c r="N104" s="17"/>
    </row>
    <row r="105" spans="1:83" s="256" customFormat="1" ht="15.75" thickBot="1" x14ac:dyDescent="0.25">
      <c r="A105" s="270" t="s">
        <v>13</v>
      </c>
      <c r="B105" s="271"/>
      <c r="C105" s="271"/>
      <c r="D105" s="272"/>
      <c r="E105" s="272"/>
      <c r="F105" s="272"/>
      <c r="G105" s="272"/>
      <c r="H105" s="273"/>
      <c r="I105" s="274">
        <f>SUM(I103,I97)</f>
        <v>0</v>
      </c>
      <c r="J105" s="274">
        <f t="shared" ref="J105:M105" si="24">SUM(J103,J97)</f>
        <v>0</v>
      </c>
      <c r="K105" s="274">
        <f t="shared" si="24"/>
        <v>0</v>
      </c>
      <c r="L105" s="274">
        <f t="shared" si="24"/>
        <v>0</v>
      </c>
      <c r="M105" s="274">
        <f t="shared" si="24"/>
        <v>0</v>
      </c>
      <c r="N105" s="275">
        <f>SUM(N103,N97)</f>
        <v>0</v>
      </c>
      <c r="O105" s="276"/>
      <c r="P105" s="259"/>
      <c r="Q105" s="260"/>
      <c r="R105" s="261"/>
      <c r="S105" s="262"/>
      <c r="T105" s="263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</row>
    <row r="106" spans="1:83" x14ac:dyDescent="0.2">
      <c r="A106" s="108"/>
      <c r="B106" s="108"/>
      <c r="C106" s="108"/>
      <c r="D106" s="108"/>
      <c r="E106" s="108"/>
      <c r="F106" s="108"/>
      <c r="G106" s="108"/>
      <c r="H106" s="108"/>
      <c r="I106" s="156"/>
      <c r="J106" s="156"/>
      <c r="K106" s="156"/>
      <c r="L106" s="156"/>
      <c r="M106" s="156"/>
      <c r="N106" s="156"/>
      <c r="O106" s="108"/>
    </row>
    <row r="107" spans="1:83" x14ac:dyDescent="0.2">
      <c r="A107" s="108"/>
      <c r="B107" s="108"/>
      <c r="C107" s="108"/>
      <c r="D107" s="112" t="s">
        <v>55</v>
      </c>
      <c r="E107" s="108"/>
      <c r="F107" s="108"/>
      <c r="G107" s="108"/>
      <c r="H107" s="108"/>
      <c r="I107" s="156"/>
      <c r="J107" s="156"/>
      <c r="K107" s="156"/>
      <c r="L107" s="156"/>
      <c r="M107" s="156"/>
      <c r="N107" s="156"/>
      <c r="O107" s="108"/>
      <c r="P107" s="108"/>
      <c r="Q107" s="157"/>
      <c r="R107" s="96"/>
      <c r="S107" s="108"/>
    </row>
    <row r="108" spans="1:83" x14ac:dyDescent="0.2">
      <c r="A108" s="108"/>
      <c r="B108" s="108"/>
      <c r="C108" s="108"/>
      <c r="D108" s="112" t="s">
        <v>56</v>
      </c>
      <c r="E108" s="108"/>
      <c r="F108" s="269"/>
      <c r="G108" s="108"/>
      <c r="H108" s="108"/>
      <c r="I108" s="156"/>
      <c r="J108" s="156"/>
      <c r="K108" s="156"/>
      <c r="L108" s="156"/>
      <c r="M108" s="156"/>
      <c r="N108" s="156"/>
      <c r="O108" s="108"/>
      <c r="P108" s="108"/>
      <c r="Q108" s="157"/>
      <c r="R108" s="96"/>
      <c r="S108" s="108"/>
    </row>
    <row r="109" spans="1:83" x14ac:dyDescent="0.2">
      <c r="A109" s="108"/>
      <c r="B109" s="108"/>
      <c r="C109" s="108"/>
      <c r="D109" s="112" t="s">
        <v>57</v>
      </c>
      <c r="E109" s="108"/>
      <c r="F109" s="108"/>
      <c r="G109" s="108"/>
      <c r="H109" s="108"/>
      <c r="I109" s="267"/>
      <c r="J109" s="156"/>
      <c r="K109" s="156"/>
      <c r="L109" s="156"/>
      <c r="M109" s="156"/>
      <c r="N109" s="156"/>
      <c r="O109" s="108"/>
      <c r="P109" s="108"/>
      <c r="Q109" s="157"/>
      <c r="R109" s="96"/>
      <c r="S109" s="108"/>
    </row>
    <row r="110" spans="1:83" x14ac:dyDescent="0.2">
      <c r="A110" s="108"/>
      <c r="B110" s="108"/>
      <c r="C110" s="108"/>
      <c r="D110" s="112" t="s">
        <v>58</v>
      </c>
      <c r="E110" s="108"/>
      <c r="F110" s="108"/>
      <c r="G110" s="108"/>
      <c r="H110" s="108"/>
      <c r="I110" s="267"/>
      <c r="J110" s="156"/>
      <c r="K110" s="156"/>
      <c r="L110" s="156"/>
      <c r="M110" s="156"/>
      <c r="N110" s="156"/>
      <c r="O110" s="108"/>
      <c r="P110" s="108"/>
      <c r="Q110" s="157"/>
      <c r="R110" s="96"/>
      <c r="S110" s="108"/>
    </row>
    <row r="111" spans="1:83" s="2" customFormat="1" x14ac:dyDescent="0.2">
      <c r="A111" s="156"/>
      <c r="B111" s="108"/>
      <c r="C111" s="108"/>
      <c r="D111" s="112" t="s">
        <v>53</v>
      </c>
      <c r="E111" s="108"/>
      <c r="F111" s="108"/>
      <c r="G111" s="108"/>
      <c r="H111" s="108"/>
      <c r="I111" s="267"/>
      <c r="J111" s="156"/>
      <c r="K111" s="156"/>
      <c r="L111" s="156"/>
      <c r="M111" s="156"/>
      <c r="N111" s="156"/>
      <c r="O111" s="108"/>
      <c r="P111" s="108"/>
      <c r="Q111" s="157"/>
      <c r="R111" s="96"/>
      <c r="S111" s="108"/>
      <c r="T111" s="15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s="2" customFormat="1" x14ac:dyDescent="0.2">
      <c r="A112" s="156"/>
      <c r="B112" s="108"/>
      <c r="C112" s="108"/>
      <c r="D112" s="112" t="s">
        <v>54</v>
      </c>
      <c r="E112" s="108"/>
      <c r="F112" s="108"/>
      <c r="G112" s="108"/>
      <c r="H112" s="108"/>
      <c r="I112" s="267"/>
      <c r="J112" s="156"/>
      <c r="K112" s="156"/>
      <c r="L112" s="156"/>
      <c r="M112" s="156"/>
      <c r="N112" s="156"/>
      <c r="O112" s="108"/>
      <c r="P112" s="108"/>
      <c r="Q112" s="157"/>
      <c r="R112" s="96"/>
      <c r="S112" s="108"/>
      <c r="T112" s="156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s="2" customFormat="1" x14ac:dyDescent="0.2">
      <c r="A113" s="156"/>
      <c r="B113" s="108"/>
      <c r="C113" s="108"/>
      <c r="D113" s="108"/>
      <c r="E113" s="108"/>
      <c r="F113" s="108"/>
      <c r="G113" s="108"/>
      <c r="H113" s="108"/>
      <c r="I113" s="267"/>
      <c r="J113" s="156"/>
      <c r="K113" s="156"/>
      <c r="L113" s="156"/>
      <c r="M113" s="156"/>
      <c r="N113" s="156"/>
      <c r="O113" s="108"/>
      <c r="P113" s="108"/>
      <c r="Q113" s="157"/>
      <c r="R113" s="96"/>
      <c r="S113" s="108"/>
      <c r="T113" s="15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s="2" customFormat="1" x14ac:dyDescent="0.2">
      <c r="A114" s="156"/>
      <c r="B114" s="108"/>
      <c r="C114" s="108"/>
      <c r="D114" s="108"/>
      <c r="E114" s="108"/>
      <c r="F114" s="108"/>
      <c r="G114" s="108"/>
      <c r="H114" s="108"/>
      <c r="I114" s="267"/>
      <c r="J114" s="156"/>
      <c r="K114" s="156"/>
      <c r="L114" s="156"/>
      <c r="M114" s="156"/>
      <c r="N114" s="156"/>
      <c r="O114" s="108"/>
      <c r="P114" s="108"/>
      <c r="Q114" s="157"/>
      <c r="R114" s="96"/>
      <c r="S114" s="108"/>
      <c r="T114" s="15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">
      <c r="A115" s="108"/>
      <c r="B115" s="108"/>
      <c r="C115" s="108"/>
      <c r="D115" s="108"/>
      <c r="E115" s="108"/>
      <c r="F115" s="108"/>
      <c r="G115" s="108"/>
      <c r="H115" s="108"/>
      <c r="I115" s="156"/>
      <c r="J115" s="156"/>
      <c r="K115" s="156"/>
      <c r="L115" s="156"/>
      <c r="M115" s="156"/>
      <c r="N115" s="156"/>
      <c r="O115" s="108"/>
      <c r="P115" s="108"/>
      <c r="Q115" s="157"/>
      <c r="R115" s="96"/>
      <c r="S115" s="108"/>
    </row>
    <row r="116" spans="1:83" x14ac:dyDescent="0.2">
      <c r="A116" s="108"/>
      <c r="B116" s="108"/>
      <c r="C116" s="108"/>
      <c r="D116" s="108"/>
      <c r="E116" s="108"/>
      <c r="F116" s="108"/>
      <c r="G116" s="108"/>
      <c r="H116" s="108"/>
      <c r="I116" s="156"/>
      <c r="J116" s="156"/>
      <c r="K116" s="156"/>
      <c r="L116" s="156"/>
      <c r="M116" s="156"/>
      <c r="N116" s="156"/>
      <c r="O116" s="108"/>
      <c r="P116" s="108"/>
      <c r="Q116" s="157"/>
      <c r="R116" s="96"/>
      <c r="S116" s="108"/>
    </row>
    <row r="117" spans="1:83" s="2" customFormat="1" x14ac:dyDescent="0.2">
      <c r="A117" s="156"/>
      <c r="B117" s="108"/>
      <c r="C117" s="108"/>
      <c r="D117" s="108"/>
      <c r="E117" s="108"/>
      <c r="F117" s="108"/>
      <c r="G117" s="108"/>
      <c r="H117" s="108"/>
      <c r="I117" s="268"/>
      <c r="J117" s="156"/>
      <c r="K117" s="156"/>
      <c r="L117" s="156"/>
      <c r="M117" s="156"/>
      <c r="N117" s="156"/>
      <c r="O117" s="108"/>
      <c r="P117" s="108"/>
      <c r="Q117" s="157"/>
      <c r="R117" s="96"/>
      <c r="S117" s="108"/>
      <c r="T117" s="156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s="2" customFormat="1" x14ac:dyDescent="0.2">
      <c r="A118" s="156"/>
      <c r="B118" s="108"/>
      <c r="C118" s="108"/>
      <c r="D118" s="156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57"/>
      <c r="R118" s="96"/>
      <c r="S118" s="108"/>
      <c r="T118" s="156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s="2" customFormat="1" x14ac:dyDescent="0.2">
      <c r="A119" s="156"/>
      <c r="B119" s="108"/>
      <c r="C119" s="108"/>
      <c r="D119" s="156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57"/>
      <c r="R119" s="96"/>
      <c r="S119" s="108"/>
      <c r="T119" s="15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s="2" customFormat="1" x14ac:dyDescent="0.2">
      <c r="A120" s="156"/>
      <c r="B120" s="108"/>
      <c r="C120" s="108"/>
      <c r="D120" s="156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57"/>
      <c r="R120" s="96"/>
      <c r="S120" s="108"/>
      <c r="T120" s="15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s="2" customFormat="1" x14ac:dyDescent="0.2">
      <c r="A121" s="156"/>
      <c r="B121" s="108"/>
      <c r="C121" s="108"/>
      <c r="D121" s="156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57"/>
      <c r="R121" s="96"/>
      <c r="S121" s="108"/>
      <c r="T121" s="156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s="2" customFormat="1" x14ac:dyDescent="0.2">
      <c r="A122" s="156"/>
      <c r="B122" s="108"/>
      <c r="C122" s="108"/>
      <c r="D122" s="156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57"/>
      <c r="R122" s="96"/>
      <c r="S122" s="108"/>
      <c r="T122" s="15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s="2" customFormat="1" x14ac:dyDescent="0.2">
      <c r="A123" s="156"/>
      <c r="B123" s="108"/>
      <c r="C123" s="108"/>
      <c r="D123" s="156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57"/>
      <c r="R123" s="96"/>
      <c r="S123" s="108"/>
      <c r="T123" s="156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57"/>
      <c r="R124" s="96"/>
      <c r="S124" s="108"/>
    </row>
    <row r="125" spans="1:83" x14ac:dyDescent="0.2">
      <c r="A125" s="108"/>
      <c r="B125" s="108"/>
      <c r="C125" s="108"/>
      <c r="D125" s="108"/>
      <c r="E125" s="108"/>
      <c r="F125" s="108"/>
      <c r="G125" s="108"/>
      <c r="H125" s="108"/>
      <c r="I125" s="156"/>
      <c r="J125" s="156"/>
      <c r="K125" s="156"/>
      <c r="L125" s="156"/>
      <c r="M125" s="156"/>
      <c r="N125" s="156"/>
      <c r="O125" s="108"/>
      <c r="P125" s="108"/>
      <c r="Q125" s="157"/>
      <c r="R125" s="96"/>
      <c r="S125" s="108"/>
    </row>
    <row r="126" spans="1:83" x14ac:dyDescent="0.2">
      <c r="A126" s="108"/>
      <c r="B126" s="108"/>
      <c r="C126" s="108"/>
      <c r="D126" s="108"/>
      <c r="E126" s="108"/>
      <c r="F126" s="108"/>
      <c r="G126" s="108"/>
      <c r="H126" s="108"/>
      <c r="I126" s="156"/>
      <c r="J126" s="156"/>
      <c r="K126" s="156"/>
      <c r="L126" s="156"/>
      <c r="M126" s="156"/>
      <c r="N126" s="156"/>
      <c r="O126" s="108"/>
      <c r="P126" s="108"/>
      <c r="Q126" s="157"/>
      <c r="R126" s="96"/>
      <c r="S126" s="108"/>
    </row>
    <row r="127" spans="1:83" x14ac:dyDescent="0.2">
      <c r="A127" s="108"/>
      <c r="B127" s="108"/>
      <c r="C127" s="108"/>
      <c r="D127" s="108"/>
      <c r="E127" s="108"/>
      <c r="F127" s="108"/>
      <c r="G127" s="108"/>
      <c r="H127" s="108"/>
      <c r="I127" s="156"/>
      <c r="J127" s="156"/>
      <c r="K127" s="156"/>
      <c r="L127" s="156"/>
      <c r="M127" s="156"/>
      <c r="N127" s="156"/>
      <c r="O127" s="108"/>
      <c r="P127" s="108"/>
      <c r="Q127" s="157"/>
      <c r="R127" s="96"/>
      <c r="S127" s="108"/>
    </row>
    <row r="128" spans="1:83" x14ac:dyDescent="0.2">
      <c r="A128" s="108"/>
      <c r="B128" s="108"/>
      <c r="C128" s="108"/>
      <c r="D128" s="108"/>
      <c r="E128" s="108"/>
      <c r="F128" s="108"/>
      <c r="G128" s="108"/>
      <c r="H128" s="108"/>
      <c r="I128" s="156"/>
      <c r="J128" s="156"/>
      <c r="K128" s="156"/>
      <c r="L128" s="156"/>
      <c r="M128" s="156"/>
      <c r="N128" s="156"/>
      <c r="O128" s="108"/>
      <c r="P128" s="108"/>
      <c r="Q128" s="157"/>
      <c r="R128" s="96"/>
      <c r="S128" s="108"/>
    </row>
    <row r="129" spans="1:19" s="1" customFormat="1" x14ac:dyDescent="0.2">
      <c r="A129" s="108"/>
      <c r="B129" s="108"/>
      <c r="C129" s="108"/>
      <c r="D129" s="108"/>
      <c r="E129" s="108"/>
      <c r="F129" s="108"/>
      <c r="G129" s="108"/>
      <c r="H129" s="108"/>
      <c r="I129" s="156"/>
      <c r="J129" s="156"/>
      <c r="K129" s="156"/>
      <c r="L129" s="156"/>
      <c r="M129" s="156"/>
      <c r="N129" s="156"/>
      <c r="O129" s="108"/>
      <c r="P129" s="108"/>
      <c r="Q129" s="157"/>
      <c r="R129" s="96"/>
      <c r="S129" s="108"/>
    </row>
    <row r="130" spans="1:19" s="1" customFormat="1" x14ac:dyDescent="0.2">
      <c r="A130" s="108"/>
      <c r="B130" s="108"/>
      <c r="C130" s="108"/>
      <c r="D130" s="108"/>
      <c r="E130" s="108"/>
      <c r="F130" s="108"/>
      <c r="G130" s="108"/>
      <c r="H130" s="108"/>
      <c r="I130" s="156"/>
      <c r="J130" s="156"/>
      <c r="K130" s="156"/>
      <c r="L130" s="156"/>
      <c r="M130" s="156"/>
      <c r="N130" s="156"/>
      <c r="O130" s="108"/>
      <c r="P130" s="108"/>
      <c r="Q130" s="157"/>
      <c r="R130" s="96"/>
      <c r="S130" s="108"/>
    </row>
    <row r="131" spans="1:19" s="1" customFormat="1" x14ac:dyDescent="0.2">
      <c r="A131" s="108"/>
      <c r="B131" s="108"/>
      <c r="C131" s="108"/>
      <c r="D131" s="108"/>
      <c r="E131" s="108"/>
      <c r="F131" s="108"/>
      <c r="G131" s="108"/>
      <c r="H131" s="108"/>
      <c r="I131" s="156"/>
      <c r="J131" s="156"/>
      <c r="K131" s="156"/>
      <c r="L131" s="156"/>
      <c r="M131" s="156"/>
      <c r="N131" s="156"/>
      <c r="O131" s="108"/>
      <c r="P131" s="108"/>
      <c r="Q131" s="157"/>
      <c r="R131" s="96"/>
      <c r="S131" s="108"/>
    </row>
    <row r="132" spans="1:19" s="1" customFormat="1" x14ac:dyDescent="0.2">
      <c r="A132" s="108"/>
      <c r="B132" s="108"/>
      <c r="C132" s="108"/>
      <c r="D132" s="108"/>
      <c r="E132" s="108"/>
      <c r="F132" s="108"/>
      <c r="G132" s="108"/>
      <c r="H132" s="108"/>
      <c r="I132" s="156"/>
      <c r="J132" s="156"/>
      <c r="K132" s="156"/>
      <c r="L132" s="156"/>
      <c r="M132" s="156"/>
      <c r="N132" s="156"/>
      <c r="O132" s="108"/>
      <c r="P132" s="108"/>
      <c r="Q132" s="157"/>
      <c r="R132" s="96"/>
      <c r="S132" s="108"/>
    </row>
    <row r="133" spans="1:19" s="1" customFormat="1" x14ac:dyDescent="0.2">
      <c r="A133" s="108"/>
      <c r="B133" s="108"/>
      <c r="C133" s="108"/>
      <c r="D133" s="108"/>
      <c r="E133" s="108"/>
      <c r="F133" s="108"/>
      <c r="G133" s="108"/>
      <c r="H133" s="108"/>
      <c r="I133" s="156"/>
      <c r="J133" s="156"/>
      <c r="K133" s="156"/>
      <c r="L133" s="156"/>
      <c r="M133" s="156"/>
      <c r="N133" s="156"/>
      <c r="O133" s="108"/>
      <c r="P133" s="108"/>
      <c r="Q133" s="157"/>
      <c r="R133" s="96"/>
      <c r="S133" s="108"/>
    </row>
    <row r="134" spans="1:19" s="1" customFormat="1" x14ac:dyDescent="0.2">
      <c r="A134" s="108"/>
      <c r="B134" s="108"/>
      <c r="C134" s="108"/>
      <c r="D134" s="108"/>
      <c r="E134" s="108"/>
      <c r="F134" s="108"/>
      <c r="G134" s="108"/>
      <c r="H134" s="108"/>
      <c r="I134" s="156"/>
      <c r="J134" s="156"/>
      <c r="K134" s="156"/>
      <c r="L134" s="156"/>
      <c r="M134" s="156"/>
      <c r="N134" s="156"/>
      <c r="O134" s="108"/>
      <c r="P134" s="108"/>
      <c r="Q134" s="157"/>
      <c r="R134" s="96"/>
      <c r="S134" s="108"/>
    </row>
    <row r="135" spans="1:19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56"/>
      <c r="J135" s="156"/>
      <c r="K135" s="156"/>
      <c r="L135" s="156"/>
      <c r="M135" s="156"/>
      <c r="N135" s="156"/>
      <c r="O135" s="108"/>
      <c r="P135" s="108"/>
      <c r="Q135" s="157"/>
      <c r="R135" s="96"/>
      <c r="S135" s="108"/>
    </row>
    <row r="136" spans="1:19" s="1" customFormat="1" x14ac:dyDescent="0.2">
      <c r="A136" s="108"/>
      <c r="B136" s="108"/>
      <c r="C136" s="108"/>
      <c r="D136" s="108"/>
      <c r="E136" s="108"/>
      <c r="F136" s="108"/>
      <c r="G136" s="108"/>
      <c r="H136" s="108"/>
      <c r="I136" s="156"/>
      <c r="J136" s="156"/>
      <c r="K136" s="156"/>
      <c r="L136" s="156"/>
      <c r="M136" s="156"/>
      <c r="N136" s="156"/>
      <c r="O136" s="108"/>
      <c r="P136" s="108"/>
      <c r="Q136" s="157"/>
      <c r="R136" s="96"/>
      <c r="S136" s="108"/>
    </row>
    <row r="137" spans="1:19" s="1" customFormat="1" x14ac:dyDescent="0.2">
      <c r="A137" s="108"/>
      <c r="B137" s="108"/>
      <c r="C137" s="108"/>
      <c r="D137" s="108"/>
      <c r="E137" s="108"/>
      <c r="F137" s="108"/>
      <c r="G137" s="108"/>
      <c r="H137" s="108"/>
      <c r="I137" s="156"/>
      <c r="J137" s="156"/>
      <c r="K137" s="156"/>
      <c r="L137" s="156"/>
      <c r="M137" s="156"/>
      <c r="N137" s="156"/>
      <c r="O137" s="108"/>
      <c r="P137" s="108"/>
      <c r="Q137" s="157"/>
      <c r="R137" s="96"/>
      <c r="S137" s="108"/>
    </row>
    <row r="138" spans="1:19" s="1" customFormat="1" x14ac:dyDescent="0.2">
      <c r="A138" s="108"/>
      <c r="B138" s="108"/>
      <c r="C138" s="108"/>
      <c r="D138" s="108"/>
      <c r="E138" s="108"/>
      <c r="F138" s="108"/>
      <c r="G138" s="108"/>
      <c r="H138" s="108"/>
      <c r="I138" s="156"/>
      <c r="J138" s="156"/>
      <c r="K138" s="156"/>
      <c r="L138" s="156"/>
      <c r="M138" s="156"/>
      <c r="N138" s="156"/>
      <c r="O138" s="108"/>
      <c r="P138" s="108"/>
      <c r="Q138" s="157"/>
      <c r="R138" s="96"/>
      <c r="S138" s="108"/>
    </row>
    <row r="139" spans="1:19" s="1" customFormat="1" x14ac:dyDescent="0.2">
      <c r="A139" s="108"/>
      <c r="B139" s="108"/>
      <c r="C139" s="108"/>
      <c r="D139" s="108"/>
      <c r="E139" s="108"/>
      <c r="F139" s="108"/>
      <c r="G139" s="108"/>
      <c r="H139" s="108"/>
      <c r="I139" s="156"/>
      <c r="J139" s="156"/>
      <c r="K139" s="156"/>
      <c r="L139" s="156"/>
      <c r="M139" s="156"/>
      <c r="N139" s="156"/>
      <c r="O139" s="108"/>
      <c r="P139" s="108"/>
      <c r="Q139" s="157"/>
      <c r="R139" s="96"/>
      <c r="S139" s="108"/>
    </row>
    <row r="140" spans="1:19" s="1" customFormat="1" x14ac:dyDescent="0.2">
      <c r="A140" s="108"/>
      <c r="B140" s="108"/>
      <c r="C140" s="108"/>
      <c r="D140" s="108"/>
      <c r="E140" s="108"/>
      <c r="F140" s="108"/>
      <c r="G140" s="108"/>
      <c r="H140" s="108"/>
      <c r="I140" s="156"/>
      <c r="J140" s="156"/>
      <c r="K140" s="156"/>
      <c r="L140" s="156"/>
      <c r="M140" s="156"/>
      <c r="N140" s="156"/>
      <c r="O140" s="108"/>
      <c r="P140" s="108"/>
      <c r="Q140" s="157"/>
      <c r="R140" s="96"/>
      <c r="S140" s="108"/>
    </row>
    <row r="141" spans="1:19" s="1" customFormat="1" x14ac:dyDescent="0.2">
      <c r="A141" s="108"/>
      <c r="B141" s="108"/>
      <c r="C141" s="108"/>
      <c r="D141" s="108"/>
      <c r="E141" s="108"/>
      <c r="F141" s="108"/>
      <c r="G141" s="108"/>
      <c r="H141" s="108"/>
      <c r="I141" s="156"/>
      <c r="J141" s="156"/>
      <c r="K141" s="156"/>
      <c r="L141" s="156"/>
      <c r="M141" s="156"/>
      <c r="N141" s="156"/>
      <c r="O141" s="108"/>
      <c r="P141" s="108"/>
      <c r="Q141" s="157"/>
      <c r="R141" s="96"/>
      <c r="S141" s="108"/>
    </row>
    <row r="142" spans="1:19" s="1" customFormat="1" x14ac:dyDescent="0.2">
      <c r="A142" s="108"/>
      <c r="B142" s="108"/>
      <c r="C142" s="108"/>
      <c r="D142" s="108"/>
      <c r="E142" s="108"/>
      <c r="F142" s="108"/>
      <c r="G142" s="108"/>
      <c r="H142" s="108"/>
      <c r="I142" s="156"/>
      <c r="J142" s="156"/>
      <c r="K142" s="156"/>
      <c r="L142" s="156"/>
      <c r="M142" s="156"/>
      <c r="N142" s="156"/>
      <c r="O142" s="108"/>
      <c r="P142" s="108"/>
      <c r="Q142" s="157"/>
      <c r="R142" s="96"/>
      <c r="S142" s="108"/>
    </row>
    <row r="143" spans="1:19" s="1" customFormat="1" x14ac:dyDescent="0.2">
      <c r="A143" s="108"/>
      <c r="B143" s="108"/>
      <c r="C143" s="108"/>
      <c r="D143" s="108"/>
      <c r="E143" s="108"/>
      <c r="F143" s="108"/>
      <c r="G143" s="108"/>
      <c r="H143" s="108"/>
      <c r="I143" s="156"/>
      <c r="J143" s="156"/>
      <c r="K143" s="156"/>
      <c r="L143" s="156"/>
      <c r="M143" s="156"/>
      <c r="N143" s="156"/>
      <c r="O143" s="108"/>
      <c r="P143" s="108"/>
      <c r="Q143" s="157"/>
      <c r="R143" s="96"/>
      <c r="S143" s="108"/>
    </row>
    <row r="144" spans="1:19" s="1" customFormat="1" x14ac:dyDescent="0.2">
      <c r="A144" s="108"/>
      <c r="B144" s="108"/>
      <c r="C144" s="108"/>
      <c r="D144" s="108"/>
      <c r="E144" s="108"/>
      <c r="F144" s="108"/>
      <c r="G144" s="108"/>
      <c r="H144" s="108"/>
      <c r="I144" s="156"/>
      <c r="J144" s="156"/>
      <c r="K144" s="156"/>
      <c r="L144" s="156"/>
      <c r="M144" s="156"/>
      <c r="N144" s="156"/>
      <c r="O144" s="108"/>
      <c r="P144" s="108"/>
      <c r="Q144" s="157"/>
      <c r="R144" s="96"/>
      <c r="S144" s="108"/>
    </row>
    <row r="145" spans="1:19" s="1" customFormat="1" x14ac:dyDescent="0.2">
      <c r="A145" s="108"/>
      <c r="B145" s="108"/>
      <c r="C145" s="108"/>
      <c r="D145" s="108"/>
      <c r="E145" s="108"/>
      <c r="F145" s="108"/>
      <c r="G145" s="108"/>
      <c r="H145" s="108"/>
      <c r="I145" s="156"/>
      <c r="J145" s="156"/>
      <c r="K145" s="156"/>
      <c r="L145" s="156"/>
      <c r="M145" s="156"/>
      <c r="N145" s="156"/>
      <c r="O145" s="108"/>
      <c r="P145" s="108"/>
      <c r="Q145" s="157"/>
      <c r="R145" s="96"/>
      <c r="S145" s="108"/>
    </row>
    <row r="146" spans="1:19" s="1" customFormat="1" x14ac:dyDescent="0.2">
      <c r="A146" s="108"/>
      <c r="B146" s="108"/>
      <c r="C146" s="108"/>
      <c r="D146" s="108"/>
      <c r="E146" s="108"/>
      <c r="F146" s="108"/>
      <c r="G146" s="108"/>
      <c r="H146" s="108"/>
      <c r="I146" s="156"/>
      <c r="J146" s="156"/>
      <c r="K146" s="156"/>
      <c r="L146" s="156"/>
      <c r="M146" s="156"/>
      <c r="N146" s="156"/>
      <c r="O146" s="108"/>
      <c r="P146" s="108"/>
      <c r="Q146" s="157"/>
      <c r="R146" s="96"/>
      <c r="S146" s="108"/>
    </row>
    <row r="147" spans="1:19" s="1" customFormat="1" x14ac:dyDescent="0.2">
      <c r="A147" s="108"/>
      <c r="B147" s="108"/>
      <c r="C147" s="108"/>
      <c r="D147" s="108"/>
      <c r="E147" s="108"/>
      <c r="F147" s="108"/>
      <c r="G147" s="108"/>
      <c r="H147" s="108"/>
      <c r="I147" s="156"/>
      <c r="J147" s="156"/>
      <c r="K147" s="156"/>
      <c r="L147" s="156"/>
      <c r="M147" s="156"/>
      <c r="N147" s="156"/>
      <c r="O147" s="108"/>
      <c r="P147" s="108"/>
      <c r="Q147" s="157"/>
      <c r="R147" s="96"/>
      <c r="S147" s="108"/>
    </row>
    <row r="148" spans="1:19" s="1" customFormat="1" x14ac:dyDescent="0.2">
      <c r="A148" s="108"/>
      <c r="B148" s="108"/>
      <c r="C148" s="108"/>
      <c r="D148" s="108"/>
      <c r="E148" s="108"/>
      <c r="F148" s="108"/>
      <c r="G148" s="108"/>
      <c r="H148" s="108"/>
      <c r="I148" s="156"/>
      <c r="J148" s="156"/>
      <c r="K148" s="156"/>
      <c r="L148" s="156"/>
      <c r="M148" s="156"/>
      <c r="N148" s="156"/>
      <c r="O148" s="108"/>
      <c r="P148" s="108"/>
      <c r="Q148" s="157"/>
      <c r="R148" s="96"/>
      <c r="S148" s="108"/>
    </row>
    <row r="149" spans="1:19" s="1" customFormat="1" x14ac:dyDescent="0.2">
      <c r="A149" s="108"/>
      <c r="B149" s="108"/>
      <c r="C149" s="108"/>
      <c r="D149" s="108"/>
      <c r="E149" s="108"/>
      <c r="F149" s="108"/>
      <c r="G149" s="108"/>
      <c r="H149" s="108"/>
      <c r="I149" s="156"/>
      <c r="J149" s="156"/>
      <c r="K149" s="156"/>
      <c r="L149" s="156"/>
      <c r="M149" s="156"/>
      <c r="N149" s="156"/>
      <c r="O149" s="108"/>
      <c r="P149" s="108"/>
      <c r="Q149" s="157"/>
      <c r="R149" s="96"/>
      <c r="S149" s="108"/>
    </row>
    <row r="150" spans="1:19" s="1" customFormat="1" x14ac:dyDescent="0.2">
      <c r="A150" s="108"/>
      <c r="B150" s="108"/>
      <c r="C150" s="108"/>
      <c r="D150" s="108"/>
      <c r="E150" s="108"/>
      <c r="F150" s="108"/>
      <c r="G150" s="108"/>
      <c r="H150" s="108"/>
      <c r="I150" s="156"/>
      <c r="J150" s="156"/>
      <c r="K150" s="156"/>
      <c r="L150" s="156"/>
      <c r="M150" s="156"/>
      <c r="N150" s="156"/>
      <c r="O150" s="108"/>
      <c r="P150" s="108"/>
      <c r="Q150" s="157"/>
      <c r="R150" s="96"/>
      <c r="S150" s="108"/>
    </row>
    <row r="151" spans="1:19" s="1" customFormat="1" x14ac:dyDescent="0.2">
      <c r="A151" s="108"/>
      <c r="B151" s="108"/>
      <c r="C151" s="108"/>
      <c r="D151" s="108"/>
      <c r="E151" s="108"/>
      <c r="F151" s="108"/>
      <c r="G151" s="108"/>
      <c r="H151" s="108"/>
      <c r="I151" s="156"/>
      <c r="J151" s="156"/>
      <c r="K151" s="156"/>
      <c r="L151" s="156"/>
      <c r="M151" s="156"/>
      <c r="N151" s="156"/>
      <c r="O151" s="108"/>
      <c r="P151" s="108"/>
      <c r="Q151" s="157"/>
      <c r="R151" s="96"/>
      <c r="S151" s="108"/>
    </row>
    <row r="152" spans="1:19" s="1" customFormat="1" x14ac:dyDescent="0.2">
      <c r="A152" s="108"/>
      <c r="B152" s="108"/>
      <c r="C152" s="108"/>
      <c r="D152" s="108"/>
      <c r="E152" s="108"/>
      <c r="F152" s="108"/>
      <c r="G152" s="108"/>
      <c r="H152" s="108"/>
      <c r="I152" s="156"/>
      <c r="J152" s="156"/>
      <c r="K152" s="156"/>
      <c r="L152" s="156"/>
      <c r="M152" s="156"/>
      <c r="N152" s="156"/>
      <c r="O152" s="108"/>
      <c r="P152" s="108"/>
      <c r="Q152" s="157"/>
      <c r="R152" s="96"/>
      <c r="S152" s="108"/>
    </row>
    <row r="153" spans="1:19" s="1" customFormat="1" x14ac:dyDescent="0.2">
      <c r="A153" s="108"/>
      <c r="B153" s="108"/>
      <c r="C153" s="108"/>
      <c r="D153" s="108"/>
      <c r="E153" s="108"/>
      <c r="F153" s="108"/>
      <c r="G153" s="108"/>
      <c r="H153" s="108"/>
      <c r="I153" s="156"/>
      <c r="J153" s="156"/>
      <c r="K153" s="156"/>
      <c r="L153" s="156"/>
      <c r="M153" s="156"/>
      <c r="N153" s="156"/>
      <c r="O153" s="108"/>
      <c r="P153" s="108"/>
      <c r="Q153" s="157"/>
      <c r="R153" s="96"/>
      <c r="S153" s="108"/>
    </row>
    <row r="154" spans="1:19" s="1" customFormat="1" x14ac:dyDescent="0.2">
      <c r="A154" s="108"/>
      <c r="B154" s="108"/>
      <c r="C154" s="108"/>
      <c r="D154" s="108"/>
      <c r="E154" s="108"/>
      <c r="F154" s="108"/>
      <c r="G154" s="108"/>
      <c r="H154" s="108"/>
      <c r="I154" s="156"/>
      <c r="J154" s="156"/>
      <c r="K154" s="156"/>
      <c r="L154" s="156"/>
      <c r="M154" s="156"/>
      <c r="N154" s="156"/>
      <c r="O154" s="108"/>
      <c r="P154" s="108"/>
      <c r="Q154" s="157"/>
      <c r="R154" s="96"/>
      <c r="S154" s="108"/>
    </row>
    <row r="155" spans="1:19" s="1" customFormat="1" x14ac:dyDescent="0.2">
      <c r="A155" s="108"/>
      <c r="B155" s="108"/>
      <c r="C155" s="108"/>
      <c r="D155" s="108"/>
      <c r="E155" s="108"/>
      <c r="F155" s="108"/>
      <c r="G155" s="108"/>
      <c r="H155" s="108"/>
      <c r="I155" s="156"/>
      <c r="J155" s="156"/>
      <c r="K155" s="156"/>
      <c r="L155" s="156"/>
      <c r="M155" s="156"/>
      <c r="N155" s="156"/>
      <c r="O155" s="108"/>
      <c r="P155" s="108"/>
      <c r="Q155" s="157"/>
      <c r="R155" s="96"/>
      <c r="S155" s="108"/>
    </row>
    <row r="156" spans="1:19" s="1" customFormat="1" x14ac:dyDescent="0.2">
      <c r="A156" s="108"/>
      <c r="B156" s="108"/>
      <c r="C156" s="108"/>
      <c r="D156" s="108"/>
      <c r="E156" s="108"/>
      <c r="F156" s="108"/>
      <c r="G156" s="108"/>
      <c r="H156" s="108"/>
      <c r="I156" s="156"/>
      <c r="J156" s="156"/>
      <c r="K156" s="156"/>
      <c r="L156" s="156"/>
      <c r="M156" s="156"/>
      <c r="N156" s="156"/>
      <c r="O156" s="108"/>
      <c r="P156" s="108"/>
      <c r="Q156" s="157"/>
      <c r="R156" s="96"/>
      <c r="S156" s="108"/>
    </row>
    <row r="157" spans="1:19" s="1" customFormat="1" x14ac:dyDescent="0.2">
      <c r="A157" s="108"/>
      <c r="B157" s="108"/>
      <c r="C157" s="108"/>
      <c r="D157" s="108"/>
      <c r="E157" s="108"/>
      <c r="F157" s="108"/>
      <c r="G157" s="108"/>
      <c r="H157" s="108"/>
      <c r="I157" s="156"/>
      <c r="J157" s="156"/>
      <c r="K157" s="156"/>
      <c r="L157" s="156"/>
      <c r="M157" s="156"/>
      <c r="N157" s="156"/>
      <c r="O157" s="108"/>
      <c r="P157" s="108"/>
      <c r="Q157" s="157"/>
      <c r="R157" s="96"/>
      <c r="S157" s="108"/>
    </row>
    <row r="158" spans="1:19" s="1" customFormat="1" x14ac:dyDescent="0.2">
      <c r="A158" s="108"/>
      <c r="B158" s="108"/>
      <c r="C158" s="108"/>
      <c r="D158" s="108"/>
      <c r="E158" s="108"/>
      <c r="F158" s="108"/>
      <c r="G158" s="108"/>
      <c r="H158" s="108"/>
      <c r="I158" s="156"/>
      <c r="J158" s="156"/>
      <c r="K158" s="156"/>
      <c r="L158" s="156"/>
      <c r="M158" s="156"/>
      <c r="N158" s="156"/>
      <c r="O158" s="108"/>
      <c r="P158" s="108"/>
      <c r="Q158" s="157"/>
      <c r="R158" s="96"/>
      <c r="S158" s="108"/>
    </row>
    <row r="159" spans="1:19" s="1" customFormat="1" x14ac:dyDescent="0.2">
      <c r="A159" s="108"/>
      <c r="B159" s="108"/>
      <c r="C159" s="108"/>
      <c r="D159" s="108"/>
      <c r="E159" s="108"/>
      <c r="F159" s="108"/>
      <c r="G159" s="108"/>
      <c r="H159" s="108"/>
      <c r="I159" s="156"/>
      <c r="J159" s="156"/>
      <c r="K159" s="156"/>
      <c r="L159" s="156"/>
      <c r="M159" s="156"/>
      <c r="N159" s="156"/>
      <c r="O159" s="108"/>
      <c r="P159" s="108"/>
      <c r="Q159" s="157"/>
      <c r="R159" s="96"/>
      <c r="S159" s="108"/>
    </row>
    <row r="160" spans="1:19" s="1" customFormat="1" x14ac:dyDescent="0.2">
      <c r="A160" s="108"/>
      <c r="B160" s="108"/>
      <c r="C160" s="108"/>
      <c r="D160" s="108"/>
      <c r="E160" s="108"/>
      <c r="F160" s="108"/>
      <c r="G160" s="108"/>
      <c r="H160" s="108"/>
      <c r="I160" s="156"/>
      <c r="J160" s="156"/>
      <c r="K160" s="156"/>
      <c r="L160" s="156"/>
      <c r="M160" s="156"/>
      <c r="N160" s="156"/>
      <c r="O160" s="108"/>
      <c r="P160" s="108"/>
      <c r="Q160" s="157"/>
      <c r="R160" s="96"/>
      <c r="S160" s="108"/>
    </row>
    <row r="161" spans="1:19" s="1" customFormat="1" x14ac:dyDescent="0.2">
      <c r="A161" s="108"/>
      <c r="B161" s="108"/>
      <c r="C161" s="108"/>
      <c r="D161" s="108"/>
      <c r="E161" s="108"/>
      <c r="F161" s="108"/>
      <c r="G161" s="108"/>
      <c r="H161" s="108"/>
      <c r="I161" s="156"/>
      <c r="J161" s="156"/>
      <c r="K161" s="156"/>
      <c r="L161" s="156"/>
      <c r="M161" s="156"/>
      <c r="N161" s="156"/>
      <c r="O161" s="108"/>
      <c r="P161" s="108"/>
      <c r="Q161" s="157"/>
      <c r="R161" s="96"/>
      <c r="S161" s="108"/>
    </row>
    <row r="162" spans="1:19" s="1" customFormat="1" x14ac:dyDescent="0.2">
      <c r="A162" s="108"/>
      <c r="B162" s="108"/>
      <c r="C162" s="108"/>
      <c r="D162" s="108"/>
      <c r="E162" s="108"/>
      <c r="F162" s="108"/>
      <c r="G162" s="108"/>
      <c r="H162" s="108"/>
      <c r="I162" s="156"/>
      <c r="J162" s="156"/>
      <c r="K162" s="156"/>
      <c r="L162" s="156"/>
      <c r="M162" s="156"/>
      <c r="N162" s="156"/>
      <c r="O162" s="108"/>
      <c r="P162" s="108"/>
      <c r="Q162" s="157"/>
      <c r="R162" s="96"/>
      <c r="S162" s="108"/>
    </row>
    <row r="163" spans="1:19" s="1" customFormat="1" x14ac:dyDescent="0.2">
      <c r="A163" s="108"/>
      <c r="B163" s="108"/>
      <c r="C163" s="108"/>
      <c r="D163" s="108"/>
      <c r="E163" s="108"/>
      <c r="F163" s="108"/>
      <c r="G163" s="108"/>
      <c r="H163" s="108"/>
      <c r="I163" s="156"/>
      <c r="J163" s="156"/>
      <c r="K163" s="156"/>
      <c r="L163" s="156"/>
      <c r="M163" s="156"/>
      <c r="N163" s="156"/>
      <c r="O163" s="108"/>
      <c r="P163" s="108"/>
      <c r="Q163" s="157"/>
      <c r="R163" s="96"/>
      <c r="S163" s="108"/>
    </row>
    <row r="164" spans="1:19" s="1" customFormat="1" x14ac:dyDescent="0.2">
      <c r="A164" s="108"/>
      <c r="B164" s="108"/>
      <c r="C164" s="108"/>
      <c r="D164" s="108"/>
      <c r="E164" s="108"/>
      <c r="F164" s="108"/>
      <c r="G164" s="108"/>
      <c r="H164" s="108"/>
      <c r="I164" s="156"/>
      <c r="J164" s="156"/>
      <c r="K164" s="156"/>
      <c r="L164" s="156"/>
      <c r="M164" s="156"/>
      <c r="N164" s="156"/>
      <c r="O164" s="108"/>
      <c r="P164" s="108"/>
      <c r="Q164" s="157"/>
      <c r="R164" s="96"/>
      <c r="S164" s="108"/>
    </row>
    <row r="165" spans="1:19" s="1" customFormat="1" x14ac:dyDescent="0.2">
      <c r="A165" s="108"/>
      <c r="B165" s="108"/>
      <c r="C165" s="108"/>
      <c r="D165" s="108"/>
      <c r="E165" s="108"/>
      <c r="F165" s="108"/>
      <c r="G165" s="108"/>
      <c r="H165" s="108"/>
      <c r="I165" s="156"/>
      <c r="J165" s="156"/>
      <c r="K165" s="156"/>
      <c r="L165" s="156"/>
      <c r="M165" s="156"/>
      <c r="N165" s="156"/>
      <c r="O165" s="108"/>
      <c r="P165" s="108"/>
      <c r="Q165" s="157"/>
      <c r="R165" s="96"/>
      <c r="S165" s="108"/>
    </row>
    <row r="166" spans="1:19" s="1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56"/>
      <c r="J166" s="156"/>
      <c r="K166" s="156"/>
      <c r="L166" s="156"/>
      <c r="M166" s="156"/>
      <c r="N166" s="156"/>
      <c r="O166" s="108"/>
      <c r="P166" s="108"/>
      <c r="Q166" s="157"/>
      <c r="R166" s="96"/>
      <c r="S166" s="108"/>
    </row>
    <row r="167" spans="1:19" s="1" customFormat="1" x14ac:dyDescent="0.2">
      <c r="A167" s="108"/>
      <c r="B167" s="108"/>
      <c r="C167" s="108"/>
      <c r="D167" s="108"/>
      <c r="E167" s="108"/>
      <c r="F167" s="108"/>
      <c r="G167" s="108"/>
      <c r="H167" s="108"/>
      <c r="I167" s="156"/>
      <c r="J167" s="156"/>
      <c r="K167" s="156"/>
      <c r="L167" s="156"/>
      <c r="M167" s="156"/>
      <c r="N167" s="156"/>
      <c r="O167" s="108"/>
      <c r="P167" s="108"/>
      <c r="Q167" s="157"/>
      <c r="R167" s="96"/>
      <c r="S167" s="108"/>
    </row>
    <row r="168" spans="1:19" s="1" customFormat="1" x14ac:dyDescent="0.2">
      <c r="A168" s="108"/>
      <c r="B168" s="108"/>
      <c r="C168" s="108"/>
      <c r="D168" s="108"/>
      <c r="E168" s="108"/>
      <c r="F168" s="108"/>
      <c r="G168" s="108"/>
      <c r="H168" s="108"/>
      <c r="I168" s="156"/>
      <c r="J168" s="156"/>
      <c r="K168" s="156"/>
      <c r="L168" s="156"/>
      <c r="M168" s="156"/>
      <c r="N168" s="156"/>
      <c r="O168" s="108"/>
      <c r="P168" s="108"/>
      <c r="Q168" s="157"/>
      <c r="R168" s="96"/>
      <c r="S168" s="108"/>
    </row>
    <row r="169" spans="1:19" s="1" customFormat="1" x14ac:dyDescent="0.2">
      <c r="A169" s="108"/>
      <c r="B169" s="108"/>
      <c r="C169" s="108"/>
      <c r="D169" s="108"/>
      <c r="E169" s="108"/>
      <c r="F169" s="108"/>
      <c r="G169" s="108"/>
      <c r="H169" s="108"/>
      <c r="I169" s="156"/>
      <c r="J169" s="156"/>
      <c r="K169" s="156"/>
      <c r="L169" s="156"/>
      <c r="M169" s="156"/>
      <c r="N169" s="156"/>
      <c r="O169" s="108"/>
      <c r="P169" s="108"/>
      <c r="Q169" s="157"/>
      <c r="R169" s="96"/>
      <c r="S169" s="108"/>
    </row>
    <row r="170" spans="1:19" s="1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56"/>
      <c r="J170" s="156"/>
      <c r="K170" s="156"/>
      <c r="L170" s="156"/>
      <c r="M170" s="156"/>
      <c r="N170" s="156"/>
      <c r="O170" s="108"/>
      <c r="P170" s="108"/>
      <c r="Q170" s="157"/>
      <c r="R170" s="96"/>
      <c r="S170" s="108"/>
    </row>
    <row r="171" spans="1:19" s="1" customFormat="1" x14ac:dyDescent="0.2">
      <c r="A171" s="108"/>
      <c r="B171" s="108"/>
      <c r="C171" s="108"/>
      <c r="D171" s="108"/>
      <c r="E171" s="108"/>
      <c r="F171" s="108"/>
      <c r="G171" s="108"/>
      <c r="H171" s="108"/>
      <c r="I171" s="156"/>
      <c r="J171" s="156"/>
      <c r="K171" s="156"/>
      <c r="L171" s="156"/>
      <c r="M171" s="156"/>
      <c r="N171" s="156"/>
      <c r="O171" s="108"/>
      <c r="P171" s="108"/>
      <c r="Q171" s="157"/>
      <c r="R171" s="96"/>
      <c r="S171" s="108"/>
    </row>
    <row r="172" spans="1:19" s="1" customFormat="1" x14ac:dyDescent="0.2">
      <c r="A172" s="108"/>
      <c r="B172" s="108"/>
      <c r="C172" s="108"/>
      <c r="D172" s="108"/>
      <c r="E172" s="108"/>
      <c r="F172" s="108"/>
      <c r="G172" s="108"/>
      <c r="H172" s="108"/>
      <c r="I172" s="156"/>
      <c r="J172" s="156"/>
      <c r="K172" s="156"/>
      <c r="L172" s="156"/>
      <c r="M172" s="156"/>
      <c r="N172" s="156"/>
      <c r="O172" s="108"/>
      <c r="P172" s="108"/>
      <c r="Q172" s="157"/>
      <c r="R172" s="96"/>
      <c r="S172" s="108"/>
    </row>
    <row r="173" spans="1:19" s="1" customFormat="1" x14ac:dyDescent="0.2">
      <c r="A173" s="108"/>
      <c r="B173" s="108"/>
      <c r="C173" s="108"/>
      <c r="D173" s="108"/>
      <c r="E173" s="108"/>
      <c r="F173" s="108"/>
      <c r="G173" s="108"/>
      <c r="H173" s="108"/>
      <c r="I173" s="156"/>
      <c r="J173" s="156"/>
      <c r="K173" s="156"/>
      <c r="L173" s="156"/>
      <c r="M173" s="156"/>
      <c r="N173" s="156"/>
      <c r="O173" s="108"/>
      <c r="P173" s="108"/>
      <c r="Q173" s="157"/>
      <c r="R173" s="96"/>
      <c r="S173" s="108"/>
    </row>
    <row r="174" spans="1:19" s="1" customFormat="1" x14ac:dyDescent="0.2">
      <c r="A174" s="108"/>
      <c r="B174" s="108"/>
      <c r="C174" s="108"/>
      <c r="D174" s="108"/>
      <c r="E174" s="108"/>
      <c r="F174" s="108"/>
      <c r="G174" s="108"/>
      <c r="H174" s="108"/>
      <c r="I174" s="156"/>
      <c r="J174" s="156"/>
      <c r="K174" s="156"/>
      <c r="L174" s="156"/>
      <c r="M174" s="156"/>
      <c r="N174" s="156"/>
      <c r="O174" s="108"/>
      <c r="P174" s="108"/>
      <c r="Q174" s="157"/>
      <c r="R174" s="96"/>
      <c r="S174" s="108"/>
    </row>
    <row r="175" spans="1:19" s="1" customFormat="1" x14ac:dyDescent="0.2">
      <c r="A175" s="108"/>
      <c r="B175" s="108"/>
      <c r="C175" s="108"/>
      <c r="D175" s="108"/>
      <c r="E175" s="108"/>
      <c r="F175" s="108"/>
      <c r="G175" s="108"/>
      <c r="H175" s="108"/>
      <c r="I175" s="156"/>
      <c r="J175" s="156"/>
      <c r="K175" s="156"/>
      <c r="L175" s="156"/>
      <c r="M175" s="156"/>
      <c r="N175" s="156"/>
      <c r="O175" s="108"/>
      <c r="P175" s="108"/>
      <c r="Q175" s="157"/>
      <c r="R175" s="96"/>
      <c r="S175" s="108"/>
    </row>
    <row r="176" spans="1:19" s="1" customFormat="1" x14ac:dyDescent="0.2">
      <c r="A176" s="108"/>
      <c r="B176" s="108"/>
      <c r="C176" s="108"/>
      <c r="D176" s="108"/>
      <c r="E176" s="108"/>
      <c r="F176" s="108"/>
      <c r="G176" s="108"/>
      <c r="H176" s="108"/>
      <c r="I176" s="156"/>
      <c r="J176" s="156"/>
      <c r="K176" s="156"/>
      <c r="L176" s="156"/>
      <c r="M176" s="156"/>
      <c r="N176" s="156"/>
      <c r="O176" s="108"/>
      <c r="P176" s="108"/>
      <c r="Q176" s="157"/>
      <c r="R176" s="96"/>
      <c r="S176" s="108"/>
    </row>
    <row r="177" spans="1:19" s="1" customFormat="1" x14ac:dyDescent="0.2">
      <c r="A177" s="108"/>
      <c r="B177" s="108"/>
      <c r="C177" s="108"/>
      <c r="D177" s="108"/>
      <c r="E177" s="108"/>
      <c r="F177" s="108"/>
      <c r="G177" s="108"/>
      <c r="H177" s="108"/>
      <c r="I177" s="156"/>
      <c r="J177" s="156"/>
      <c r="K177" s="156"/>
      <c r="L177" s="156"/>
      <c r="M177" s="156"/>
      <c r="N177" s="156"/>
      <c r="O177" s="108"/>
      <c r="P177" s="108"/>
      <c r="Q177" s="157"/>
      <c r="R177" s="96"/>
      <c r="S177" s="108"/>
    </row>
    <row r="178" spans="1:19" s="1" customFormat="1" x14ac:dyDescent="0.2">
      <c r="A178" s="108"/>
      <c r="B178" s="108"/>
      <c r="C178" s="108"/>
      <c r="D178" s="108"/>
      <c r="E178" s="108"/>
      <c r="F178" s="108"/>
      <c r="G178" s="108"/>
      <c r="H178" s="108"/>
      <c r="I178" s="156"/>
      <c r="J178" s="156"/>
      <c r="K178" s="156"/>
      <c r="L178" s="156"/>
      <c r="M178" s="156"/>
      <c r="N178" s="156"/>
      <c r="O178" s="108"/>
      <c r="P178" s="108"/>
      <c r="Q178" s="157"/>
      <c r="R178" s="96"/>
      <c r="S178" s="108"/>
    </row>
    <row r="179" spans="1:19" s="1" customFormat="1" x14ac:dyDescent="0.2">
      <c r="A179" s="108"/>
      <c r="B179" s="108"/>
      <c r="C179" s="108"/>
      <c r="D179" s="108"/>
      <c r="E179" s="108"/>
      <c r="F179" s="108"/>
      <c r="G179" s="108"/>
      <c r="H179" s="108"/>
      <c r="I179" s="156"/>
      <c r="J179" s="156"/>
      <c r="K179" s="156"/>
      <c r="L179" s="156"/>
      <c r="M179" s="156"/>
      <c r="N179" s="156"/>
      <c r="O179" s="108"/>
      <c r="P179" s="108"/>
      <c r="Q179" s="157"/>
      <c r="R179" s="96"/>
      <c r="S179" s="108"/>
    </row>
    <row r="180" spans="1:19" s="1" customFormat="1" x14ac:dyDescent="0.2">
      <c r="A180" s="108"/>
      <c r="B180" s="108"/>
      <c r="C180" s="108"/>
      <c r="D180" s="108"/>
      <c r="E180" s="108"/>
      <c r="F180" s="108"/>
      <c r="G180" s="108"/>
      <c r="H180" s="108"/>
      <c r="I180" s="156"/>
      <c r="J180" s="156"/>
      <c r="K180" s="156"/>
      <c r="L180" s="156"/>
      <c r="M180" s="156"/>
      <c r="N180" s="156"/>
      <c r="O180" s="108"/>
      <c r="P180" s="108"/>
      <c r="Q180" s="157"/>
      <c r="R180" s="96"/>
      <c r="S180" s="108"/>
    </row>
    <row r="181" spans="1:19" s="1" customFormat="1" x14ac:dyDescent="0.2">
      <c r="A181" s="108"/>
      <c r="B181" s="108"/>
      <c r="C181" s="108"/>
      <c r="D181" s="108"/>
      <c r="E181" s="108"/>
      <c r="F181" s="108"/>
      <c r="G181" s="108"/>
      <c r="H181" s="108"/>
      <c r="I181" s="156"/>
      <c r="J181" s="156"/>
      <c r="K181" s="156"/>
      <c r="L181" s="156"/>
      <c r="M181" s="156"/>
      <c r="N181" s="156"/>
      <c r="O181" s="108"/>
      <c r="P181" s="108"/>
      <c r="Q181" s="157"/>
      <c r="R181" s="96"/>
      <c r="S181" s="108"/>
    </row>
    <row r="182" spans="1:19" s="1" customFormat="1" x14ac:dyDescent="0.2">
      <c r="A182" s="108"/>
      <c r="B182" s="108"/>
      <c r="C182" s="108"/>
      <c r="D182" s="108"/>
      <c r="E182" s="108"/>
      <c r="F182" s="108"/>
      <c r="G182" s="108"/>
      <c r="H182" s="108"/>
      <c r="I182" s="156"/>
      <c r="J182" s="156"/>
      <c r="K182" s="156"/>
      <c r="L182" s="156"/>
      <c r="M182" s="156"/>
      <c r="N182" s="156"/>
      <c r="O182" s="108"/>
      <c r="P182" s="108"/>
      <c r="Q182" s="157"/>
      <c r="R182" s="96"/>
      <c r="S182" s="108"/>
    </row>
    <row r="183" spans="1:19" s="1" customFormat="1" x14ac:dyDescent="0.2">
      <c r="A183" s="108"/>
      <c r="B183" s="108"/>
      <c r="C183" s="108"/>
      <c r="D183" s="108"/>
      <c r="E183" s="108"/>
      <c r="F183" s="108"/>
      <c r="G183" s="108"/>
      <c r="H183" s="108"/>
      <c r="I183" s="156"/>
      <c r="J183" s="156"/>
      <c r="K183" s="156"/>
      <c r="L183" s="156"/>
      <c r="M183" s="156"/>
      <c r="N183" s="156"/>
      <c r="O183" s="108"/>
      <c r="P183" s="108"/>
      <c r="Q183" s="157"/>
      <c r="R183" s="96"/>
      <c r="S183" s="108"/>
    </row>
    <row r="184" spans="1:19" s="1" customFormat="1" x14ac:dyDescent="0.2">
      <c r="A184" s="108"/>
      <c r="B184" s="108"/>
      <c r="C184" s="108"/>
      <c r="D184" s="108"/>
      <c r="E184" s="108"/>
      <c r="F184" s="108"/>
      <c r="G184" s="108"/>
      <c r="H184" s="108"/>
      <c r="I184" s="156"/>
      <c r="J184" s="156"/>
      <c r="K184" s="156"/>
      <c r="L184" s="156"/>
      <c r="M184" s="156"/>
      <c r="N184" s="156"/>
      <c r="O184" s="108"/>
      <c r="P184" s="108"/>
      <c r="Q184" s="157"/>
      <c r="R184" s="96"/>
      <c r="S184" s="108"/>
    </row>
    <row r="185" spans="1:19" s="1" customFormat="1" x14ac:dyDescent="0.2">
      <c r="A185" s="108"/>
      <c r="B185" s="108"/>
      <c r="C185" s="108"/>
      <c r="D185" s="108"/>
      <c r="E185" s="108"/>
      <c r="F185" s="108"/>
      <c r="G185" s="108"/>
      <c r="H185" s="108"/>
      <c r="I185" s="156"/>
      <c r="J185" s="156"/>
      <c r="K185" s="156"/>
      <c r="L185" s="156"/>
      <c r="M185" s="156"/>
      <c r="N185" s="156"/>
      <c r="O185" s="108"/>
      <c r="P185" s="108"/>
      <c r="Q185" s="157"/>
      <c r="R185" s="96"/>
      <c r="S185" s="108"/>
    </row>
    <row r="186" spans="1:19" s="1" customFormat="1" x14ac:dyDescent="0.2">
      <c r="A186" s="108"/>
      <c r="B186" s="108"/>
      <c r="C186" s="108"/>
      <c r="D186" s="108"/>
      <c r="E186" s="108"/>
      <c r="F186" s="108"/>
      <c r="G186" s="108"/>
      <c r="H186" s="108"/>
      <c r="I186" s="156"/>
      <c r="J186" s="156"/>
      <c r="K186" s="156"/>
      <c r="L186" s="156"/>
      <c r="M186" s="156"/>
      <c r="N186" s="156"/>
      <c r="O186" s="108"/>
      <c r="P186" s="108"/>
      <c r="Q186" s="157"/>
      <c r="R186" s="96"/>
      <c r="S186" s="108"/>
    </row>
    <row r="187" spans="1:19" s="1" customFormat="1" x14ac:dyDescent="0.2">
      <c r="A187" s="108"/>
      <c r="B187" s="108"/>
      <c r="C187" s="108"/>
      <c r="D187" s="108"/>
      <c r="E187" s="108"/>
      <c r="F187" s="108"/>
      <c r="G187" s="108"/>
      <c r="H187" s="108"/>
      <c r="I187" s="156"/>
      <c r="J187" s="156"/>
      <c r="K187" s="156"/>
      <c r="L187" s="156"/>
      <c r="M187" s="156"/>
      <c r="N187" s="156"/>
      <c r="O187" s="108"/>
      <c r="P187" s="108"/>
      <c r="Q187" s="157"/>
      <c r="R187" s="96"/>
      <c r="S187" s="108"/>
    </row>
    <row r="188" spans="1:19" s="1" customFormat="1" x14ac:dyDescent="0.2">
      <c r="A188" s="108"/>
      <c r="B188" s="108"/>
      <c r="C188" s="108"/>
      <c r="D188" s="108"/>
      <c r="E188" s="108"/>
      <c r="F188" s="108"/>
      <c r="G188" s="108"/>
      <c r="H188" s="108"/>
      <c r="I188" s="156"/>
      <c r="J188" s="156"/>
      <c r="K188" s="156"/>
      <c r="L188" s="156"/>
      <c r="M188" s="156"/>
      <c r="N188" s="156"/>
      <c r="O188" s="108"/>
      <c r="P188" s="108"/>
      <c r="Q188" s="157"/>
      <c r="R188" s="96"/>
      <c r="S188" s="108"/>
    </row>
    <row r="189" spans="1:19" s="1" customFormat="1" x14ac:dyDescent="0.2">
      <c r="A189" s="108"/>
      <c r="B189" s="108"/>
      <c r="C189" s="108"/>
      <c r="D189" s="108"/>
      <c r="E189" s="108"/>
      <c r="F189" s="108"/>
      <c r="G189" s="108"/>
      <c r="H189" s="108"/>
      <c r="I189" s="156"/>
      <c r="J189" s="156"/>
      <c r="K189" s="156"/>
      <c r="L189" s="156"/>
      <c r="M189" s="156"/>
      <c r="N189" s="156"/>
      <c r="O189" s="108"/>
      <c r="P189" s="108"/>
      <c r="Q189" s="157"/>
      <c r="R189" s="96"/>
      <c r="S189" s="108"/>
    </row>
    <row r="190" spans="1:19" s="1" customFormat="1" x14ac:dyDescent="0.2">
      <c r="A190" s="108"/>
      <c r="B190" s="108"/>
      <c r="C190" s="108"/>
      <c r="D190" s="108"/>
      <c r="E190" s="108"/>
      <c r="F190" s="108"/>
      <c r="G190" s="108"/>
      <c r="H190" s="108"/>
      <c r="I190" s="156"/>
      <c r="J190" s="156"/>
      <c r="K190" s="156"/>
      <c r="L190" s="156"/>
      <c r="M190" s="156"/>
      <c r="N190" s="156"/>
      <c r="O190" s="108"/>
      <c r="P190" s="108"/>
      <c r="Q190" s="157"/>
      <c r="R190" s="96"/>
      <c r="S190" s="108"/>
    </row>
    <row r="191" spans="1:19" s="1" customFormat="1" x14ac:dyDescent="0.2">
      <c r="A191" s="108"/>
      <c r="B191" s="108"/>
      <c r="C191" s="108"/>
      <c r="D191" s="108"/>
      <c r="E191" s="108"/>
      <c r="F191" s="108"/>
      <c r="G191" s="108"/>
      <c r="H191" s="108"/>
      <c r="I191" s="156"/>
      <c r="J191" s="156"/>
      <c r="K191" s="156"/>
      <c r="L191" s="156"/>
      <c r="M191" s="156"/>
      <c r="N191" s="156"/>
      <c r="O191" s="108"/>
      <c r="P191" s="108"/>
      <c r="Q191" s="157"/>
      <c r="R191" s="96"/>
      <c r="S191" s="108"/>
    </row>
    <row r="192" spans="1:19" s="1" customFormat="1" x14ac:dyDescent="0.2">
      <c r="A192" s="108"/>
      <c r="B192" s="108"/>
      <c r="C192" s="108"/>
      <c r="D192" s="108"/>
      <c r="E192" s="108"/>
      <c r="F192" s="108"/>
      <c r="G192" s="108"/>
      <c r="H192" s="108"/>
      <c r="I192" s="156"/>
      <c r="J192" s="156"/>
      <c r="K192" s="156"/>
      <c r="L192" s="156"/>
      <c r="M192" s="156"/>
      <c r="N192" s="156"/>
      <c r="O192" s="108"/>
      <c r="P192" s="108"/>
      <c r="Q192" s="157"/>
      <c r="R192" s="96"/>
      <c r="S192" s="108"/>
    </row>
    <row r="193" spans="1:19" s="1" customFormat="1" x14ac:dyDescent="0.2">
      <c r="A193" s="108"/>
      <c r="B193" s="108"/>
      <c r="C193" s="108"/>
      <c r="D193" s="108"/>
      <c r="E193" s="108"/>
      <c r="F193" s="108"/>
      <c r="G193" s="108"/>
      <c r="H193" s="108"/>
      <c r="I193" s="156"/>
      <c r="J193" s="156"/>
      <c r="K193" s="156"/>
      <c r="L193" s="156"/>
      <c r="M193" s="156"/>
      <c r="N193" s="156"/>
      <c r="O193" s="108"/>
      <c r="P193" s="108"/>
      <c r="Q193" s="157"/>
      <c r="R193" s="96"/>
      <c r="S193" s="108"/>
    </row>
    <row r="194" spans="1:19" s="1" customFormat="1" x14ac:dyDescent="0.2">
      <c r="A194" s="108"/>
      <c r="B194" s="108"/>
      <c r="C194" s="108"/>
      <c r="D194" s="108"/>
      <c r="E194" s="108"/>
      <c r="F194" s="108"/>
      <c r="G194" s="108"/>
      <c r="H194" s="108"/>
      <c r="I194" s="156"/>
      <c r="J194" s="156"/>
      <c r="K194" s="156"/>
      <c r="L194" s="156"/>
      <c r="M194" s="156"/>
      <c r="N194" s="156"/>
      <c r="O194" s="108"/>
      <c r="P194" s="108"/>
      <c r="Q194" s="157"/>
      <c r="R194" s="96"/>
      <c r="S194" s="108"/>
    </row>
    <row r="195" spans="1:19" s="1" customFormat="1" x14ac:dyDescent="0.2">
      <c r="A195" s="108"/>
      <c r="B195" s="108"/>
      <c r="C195" s="108"/>
      <c r="D195" s="108"/>
      <c r="E195" s="108"/>
      <c r="F195" s="108"/>
      <c r="G195" s="108"/>
      <c r="H195" s="108"/>
      <c r="I195" s="156"/>
      <c r="J195" s="156"/>
      <c r="K195" s="156"/>
      <c r="L195" s="156"/>
      <c r="M195" s="156"/>
      <c r="N195" s="156"/>
      <c r="O195" s="108"/>
      <c r="P195" s="108"/>
      <c r="Q195" s="157"/>
      <c r="R195" s="96"/>
      <c r="S195" s="108"/>
    </row>
    <row r="196" spans="1:19" s="1" customFormat="1" x14ac:dyDescent="0.2">
      <c r="A196" s="108"/>
      <c r="B196" s="108"/>
      <c r="C196" s="108"/>
      <c r="D196" s="108"/>
      <c r="E196" s="108"/>
      <c r="F196" s="108"/>
      <c r="G196" s="108"/>
      <c r="H196" s="108"/>
      <c r="I196" s="156"/>
      <c r="J196" s="156"/>
      <c r="K196" s="156"/>
      <c r="L196" s="156"/>
      <c r="M196" s="156"/>
      <c r="N196" s="156"/>
      <c r="O196" s="108"/>
      <c r="P196" s="108"/>
      <c r="Q196" s="157"/>
      <c r="R196" s="96"/>
      <c r="S196" s="108"/>
    </row>
    <row r="197" spans="1:19" s="1" customFormat="1" x14ac:dyDescent="0.2">
      <c r="A197" s="108"/>
      <c r="B197" s="108"/>
      <c r="C197" s="108"/>
      <c r="D197" s="108"/>
      <c r="E197" s="108"/>
      <c r="F197" s="108"/>
      <c r="G197" s="108"/>
      <c r="H197" s="108"/>
      <c r="I197" s="156"/>
      <c r="J197" s="156"/>
      <c r="K197" s="156"/>
      <c r="L197" s="156"/>
      <c r="M197" s="156"/>
      <c r="N197" s="156"/>
      <c r="O197" s="108"/>
      <c r="P197" s="108"/>
      <c r="Q197" s="157"/>
      <c r="R197" s="96"/>
      <c r="S197" s="108"/>
    </row>
    <row r="198" spans="1:19" s="1" customFormat="1" x14ac:dyDescent="0.2">
      <c r="A198" s="108"/>
      <c r="B198" s="108"/>
      <c r="C198" s="108"/>
      <c r="D198" s="108"/>
      <c r="E198" s="108"/>
      <c r="F198" s="108"/>
      <c r="G198" s="108"/>
      <c r="H198" s="108"/>
      <c r="I198" s="156"/>
      <c r="J198" s="156"/>
      <c r="K198" s="156"/>
      <c r="L198" s="156"/>
      <c r="M198" s="156"/>
      <c r="N198" s="156"/>
      <c r="O198" s="108"/>
      <c r="P198" s="108"/>
      <c r="Q198" s="157"/>
      <c r="R198" s="96"/>
      <c r="S198" s="108"/>
    </row>
    <row r="199" spans="1:19" s="1" customFormat="1" x14ac:dyDescent="0.2">
      <c r="A199" s="108"/>
      <c r="B199" s="108"/>
      <c r="C199" s="108"/>
      <c r="D199" s="108"/>
      <c r="E199" s="108"/>
      <c r="F199" s="108"/>
      <c r="G199" s="108"/>
      <c r="H199" s="108"/>
      <c r="I199" s="156"/>
      <c r="J199" s="156"/>
      <c r="K199" s="156"/>
      <c r="L199" s="156"/>
      <c r="M199" s="156"/>
      <c r="N199" s="156"/>
      <c r="O199" s="108"/>
      <c r="P199" s="108"/>
      <c r="Q199" s="157"/>
      <c r="R199" s="96"/>
      <c r="S199" s="108"/>
    </row>
    <row r="200" spans="1:19" s="1" customFormat="1" x14ac:dyDescent="0.2">
      <c r="A200" s="108"/>
      <c r="B200" s="108"/>
      <c r="C200" s="108"/>
      <c r="D200" s="108"/>
      <c r="E200" s="108"/>
      <c r="F200" s="108"/>
      <c r="G200" s="108"/>
      <c r="H200" s="108"/>
      <c r="I200" s="156"/>
      <c r="J200" s="156"/>
      <c r="K200" s="156"/>
      <c r="L200" s="156"/>
      <c r="M200" s="156"/>
      <c r="N200" s="156"/>
      <c r="O200" s="108"/>
      <c r="P200" s="108"/>
      <c r="Q200" s="157"/>
      <c r="R200" s="96"/>
      <c r="S200" s="108"/>
    </row>
    <row r="201" spans="1:19" s="1" customFormat="1" x14ac:dyDescent="0.2">
      <c r="A201" s="108"/>
      <c r="B201" s="108"/>
      <c r="C201" s="108"/>
      <c r="D201" s="108"/>
      <c r="E201" s="108"/>
      <c r="F201" s="108"/>
      <c r="G201" s="108"/>
      <c r="H201" s="108"/>
      <c r="I201" s="156"/>
      <c r="J201" s="156"/>
      <c r="K201" s="156"/>
      <c r="L201" s="156"/>
      <c r="M201" s="156"/>
      <c r="N201" s="156"/>
      <c r="O201" s="108"/>
      <c r="P201" s="108"/>
      <c r="Q201" s="157"/>
      <c r="R201" s="96"/>
      <c r="S201" s="108"/>
    </row>
    <row r="202" spans="1:19" s="1" customFormat="1" x14ac:dyDescent="0.2">
      <c r="A202" s="108"/>
      <c r="B202" s="108"/>
      <c r="C202" s="108"/>
      <c r="D202" s="108"/>
      <c r="E202" s="108"/>
      <c r="F202" s="108"/>
      <c r="G202" s="108"/>
      <c r="H202" s="108"/>
      <c r="I202" s="156"/>
      <c r="J202" s="156"/>
      <c r="K202" s="156"/>
      <c r="L202" s="156"/>
      <c r="M202" s="156"/>
      <c r="N202" s="156"/>
      <c r="O202" s="108"/>
      <c r="P202" s="108"/>
      <c r="Q202" s="157"/>
      <c r="R202" s="96"/>
      <c r="S202" s="108"/>
    </row>
    <row r="203" spans="1:19" s="1" customFormat="1" x14ac:dyDescent="0.2">
      <c r="A203" s="108"/>
      <c r="B203" s="108"/>
      <c r="C203" s="108"/>
      <c r="D203" s="108"/>
      <c r="E203" s="108"/>
      <c r="F203" s="108"/>
      <c r="G203" s="108"/>
      <c r="H203" s="108"/>
      <c r="I203" s="156"/>
      <c r="J203" s="156"/>
      <c r="K203" s="156"/>
      <c r="L203" s="156"/>
      <c r="M203" s="156"/>
      <c r="N203" s="156"/>
      <c r="O203" s="108"/>
      <c r="P203" s="108"/>
      <c r="Q203" s="157"/>
      <c r="R203" s="96"/>
      <c r="S203" s="108"/>
    </row>
    <row r="204" spans="1:19" s="1" customFormat="1" x14ac:dyDescent="0.2">
      <c r="A204" s="108"/>
      <c r="B204" s="108"/>
      <c r="C204" s="108"/>
      <c r="D204" s="108"/>
      <c r="E204" s="108"/>
      <c r="F204" s="108"/>
      <c r="G204" s="108"/>
      <c r="H204" s="108"/>
      <c r="I204" s="156"/>
      <c r="J204" s="156"/>
      <c r="K204" s="156"/>
      <c r="L204" s="156"/>
      <c r="M204" s="156"/>
      <c r="N204" s="156"/>
      <c r="O204" s="108"/>
      <c r="P204" s="108"/>
      <c r="Q204" s="157"/>
      <c r="R204" s="96"/>
      <c r="S204" s="108"/>
    </row>
    <row r="205" spans="1:19" s="1" customFormat="1" x14ac:dyDescent="0.2">
      <c r="A205" s="108"/>
      <c r="B205" s="108"/>
      <c r="C205" s="108"/>
      <c r="D205" s="108"/>
      <c r="E205" s="108"/>
      <c r="F205" s="108"/>
      <c r="G205" s="108"/>
      <c r="H205" s="108"/>
      <c r="I205" s="156"/>
      <c r="J205" s="156"/>
      <c r="K205" s="156"/>
      <c r="L205" s="156"/>
      <c r="M205" s="156"/>
      <c r="N205" s="156"/>
      <c r="O205" s="108"/>
      <c r="P205" s="108"/>
      <c r="Q205" s="157"/>
      <c r="R205" s="96"/>
      <c r="S205" s="108"/>
    </row>
    <row r="206" spans="1:19" s="1" customFormat="1" x14ac:dyDescent="0.2">
      <c r="A206" s="108"/>
      <c r="B206" s="108"/>
      <c r="C206" s="108"/>
      <c r="D206" s="108"/>
      <c r="E206" s="108"/>
      <c r="F206" s="108"/>
      <c r="G206" s="108"/>
      <c r="H206" s="108"/>
      <c r="I206" s="156"/>
      <c r="J206" s="156"/>
      <c r="K206" s="156"/>
      <c r="L206" s="156"/>
      <c r="M206" s="156"/>
      <c r="N206" s="156"/>
      <c r="O206" s="108"/>
      <c r="P206" s="108"/>
      <c r="Q206" s="157"/>
      <c r="R206" s="96"/>
      <c r="S206" s="108"/>
    </row>
    <row r="207" spans="1:19" s="1" customFormat="1" x14ac:dyDescent="0.2">
      <c r="A207" s="108"/>
      <c r="B207" s="108"/>
      <c r="C207" s="108"/>
      <c r="D207" s="108"/>
      <c r="E207" s="108"/>
      <c r="F207" s="108"/>
      <c r="G207" s="108"/>
      <c r="H207" s="108"/>
      <c r="I207" s="156"/>
      <c r="J207" s="156"/>
      <c r="K207" s="156"/>
      <c r="L207" s="156"/>
      <c r="M207" s="156"/>
      <c r="N207" s="156"/>
      <c r="O207" s="108"/>
      <c r="P207" s="108"/>
      <c r="Q207" s="157"/>
      <c r="R207" s="96"/>
      <c r="S207" s="108"/>
    </row>
    <row r="208" spans="1:19" s="1" customFormat="1" x14ac:dyDescent="0.2">
      <c r="A208" s="108"/>
      <c r="B208" s="108"/>
      <c r="C208" s="108"/>
      <c r="D208" s="108"/>
      <c r="E208" s="108"/>
      <c r="F208" s="108"/>
      <c r="G208" s="108"/>
      <c r="H208" s="108"/>
      <c r="I208" s="156"/>
      <c r="J208" s="156"/>
      <c r="K208" s="156"/>
      <c r="L208" s="156"/>
      <c r="M208" s="156"/>
      <c r="N208" s="156"/>
      <c r="O208" s="108"/>
      <c r="P208" s="108"/>
      <c r="Q208" s="157"/>
      <c r="R208" s="96"/>
      <c r="S208" s="108"/>
    </row>
    <row r="209" spans="1:19" s="1" customFormat="1" x14ac:dyDescent="0.2">
      <c r="A209" s="108"/>
      <c r="B209" s="108"/>
      <c r="C209" s="108"/>
      <c r="D209" s="108"/>
      <c r="E209" s="108"/>
      <c r="F209" s="108"/>
      <c r="G209" s="108"/>
      <c r="H209" s="108"/>
      <c r="I209" s="156"/>
      <c r="J209" s="156"/>
      <c r="K209" s="156"/>
      <c r="L209" s="156"/>
      <c r="M209" s="156"/>
      <c r="N209" s="156"/>
      <c r="O209" s="108"/>
      <c r="P209" s="108"/>
      <c r="Q209" s="157"/>
      <c r="R209" s="96"/>
      <c r="S209" s="108"/>
    </row>
    <row r="210" spans="1:19" s="1" customFormat="1" x14ac:dyDescent="0.2">
      <c r="A210" s="108"/>
      <c r="B210" s="108"/>
      <c r="C210" s="108"/>
      <c r="D210" s="108"/>
      <c r="E210" s="108"/>
      <c r="F210" s="108"/>
      <c r="G210" s="108"/>
      <c r="H210" s="108"/>
      <c r="I210" s="156"/>
      <c r="J210" s="156"/>
      <c r="K210" s="156"/>
      <c r="L210" s="156"/>
      <c r="M210" s="156"/>
      <c r="N210" s="156"/>
      <c r="O210" s="108"/>
      <c r="P210" s="108"/>
      <c r="Q210" s="157"/>
      <c r="R210" s="96"/>
      <c r="S210" s="108"/>
    </row>
    <row r="211" spans="1:19" s="1" customFormat="1" x14ac:dyDescent="0.2">
      <c r="A211" s="108"/>
      <c r="B211" s="108"/>
      <c r="C211" s="108"/>
      <c r="D211" s="108"/>
      <c r="E211" s="108"/>
      <c r="F211" s="108"/>
      <c r="G211" s="108"/>
      <c r="H211" s="108"/>
      <c r="I211" s="156"/>
      <c r="J211" s="156"/>
      <c r="K211" s="156"/>
      <c r="L211" s="156"/>
      <c r="M211" s="156"/>
      <c r="N211" s="156"/>
      <c r="O211" s="108"/>
      <c r="P211" s="108"/>
      <c r="Q211" s="157"/>
      <c r="R211" s="96"/>
      <c r="S211" s="108"/>
    </row>
    <row r="212" spans="1:19" s="1" customFormat="1" x14ac:dyDescent="0.2">
      <c r="A212" s="108"/>
      <c r="B212" s="108"/>
      <c r="C212" s="108"/>
      <c r="D212" s="108"/>
      <c r="E212" s="108"/>
      <c r="F212" s="108"/>
      <c r="G212" s="108"/>
      <c r="H212" s="108"/>
      <c r="I212" s="156"/>
      <c r="J212" s="156"/>
      <c r="K212" s="156"/>
      <c r="L212" s="156"/>
      <c r="M212" s="156"/>
      <c r="N212" s="156"/>
      <c r="O212" s="108"/>
      <c r="P212" s="108"/>
      <c r="Q212" s="157"/>
      <c r="R212" s="96"/>
      <c r="S212" s="108"/>
    </row>
    <row r="213" spans="1:19" s="1" customFormat="1" x14ac:dyDescent="0.2">
      <c r="A213" s="108"/>
      <c r="B213" s="108"/>
      <c r="C213" s="108"/>
      <c r="D213" s="108"/>
      <c r="E213" s="108"/>
      <c r="F213" s="108"/>
      <c r="G213" s="108"/>
      <c r="H213" s="108"/>
      <c r="I213" s="156"/>
      <c r="J213" s="156"/>
      <c r="K213" s="156"/>
      <c r="L213" s="156"/>
      <c r="M213" s="156"/>
      <c r="N213" s="156"/>
      <c r="O213" s="108"/>
      <c r="P213" s="108"/>
      <c r="Q213" s="157"/>
      <c r="R213" s="96"/>
      <c r="S213" s="108"/>
    </row>
    <row r="214" spans="1:19" s="1" customFormat="1" x14ac:dyDescent="0.2">
      <c r="A214" s="108"/>
      <c r="B214" s="108"/>
      <c r="C214" s="108"/>
      <c r="D214" s="108"/>
      <c r="E214" s="108"/>
      <c r="F214" s="108"/>
      <c r="G214" s="108"/>
      <c r="H214" s="108"/>
      <c r="I214" s="156"/>
      <c r="J214" s="156"/>
      <c r="K214" s="156"/>
      <c r="L214" s="156"/>
      <c r="M214" s="156"/>
      <c r="N214" s="156"/>
      <c r="O214" s="108"/>
      <c r="P214" s="108"/>
      <c r="Q214" s="157"/>
      <c r="R214" s="96"/>
      <c r="S214" s="108"/>
    </row>
    <row r="215" spans="1:19" s="1" customFormat="1" x14ac:dyDescent="0.2">
      <c r="A215" s="108"/>
      <c r="B215" s="108"/>
      <c r="C215" s="108"/>
      <c r="D215" s="108"/>
      <c r="E215" s="108"/>
      <c r="F215" s="108"/>
      <c r="G215" s="108"/>
      <c r="H215" s="108"/>
      <c r="I215" s="156"/>
      <c r="J215" s="156"/>
      <c r="K215" s="156"/>
      <c r="L215" s="156"/>
      <c r="M215" s="156"/>
      <c r="N215" s="156"/>
      <c r="O215" s="108"/>
      <c r="P215" s="108"/>
      <c r="Q215" s="157"/>
      <c r="R215" s="96"/>
      <c r="S215" s="108"/>
    </row>
    <row r="216" spans="1:19" s="1" customFormat="1" x14ac:dyDescent="0.2">
      <c r="A216" s="108"/>
      <c r="B216" s="108"/>
      <c r="C216" s="108"/>
      <c r="D216" s="108"/>
      <c r="E216" s="108"/>
      <c r="F216" s="108"/>
      <c r="G216" s="108"/>
      <c r="H216" s="108"/>
      <c r="I216" s="156"/>
      <c r="J216" s="156"/>
      <c r="K216" s="156"/>
      <c r="L216" s="156"/>
      <c r="M216" s="156"/>
      <c r="N216" s="156"/>
      <c r="O216" s="108"/>
      <c r="P216" s="108"/>
      <c r="Q216" s="157"/>
      <c r="R216" s="96"/>
      <c r="S216" s="108"/>
    </row>
    <row r="217" spans="1:19" s="1" customFormat="1" x14ac:dyDescent="0.2">
      <c r="A217" s="108"/>
      <c r="B217" s="108"/>
      <c r="C217" s="108"/>
      <c r="D217" s="108"/>
      <c r="E217" s="108"/>
      <c r="F217" s="108"/>
      <c r="G217" s="108"/>
      <c r="H217" s="108"/>
      <c r="I217" s="156"/>
      <c r="J217" s="156"/>
      <c r="K217" s="156"/>
      <c r="L217" s="156"/>
      <c r="M217" s="156"/>
      <c r="N217" s="156"/>
      <c r="O217" s="108"/>
      <c r="P217" s="108"/>
      <c r="Q217" s="157"/>
      <c r="R217" s="96"/>
      <c r="S217" s="108"/>
    </row>
    <row r="218" spans="1:19" s="1" customFormat="1" x14ac:dyDescent="0.2">
      <c r="A218" s="108"/>
      <c r="B218" s="108"/>
      <c r="C218" s="108"/>
      <c r="D218" s="108"/>
      <c r="E218" s="108"/>
      <c r="F218" s="108"/>
      <c r="G218" s="108"/>
      <c r="H218" s="108"/>
      <c r="I218" s="156"/>
      <c r="J218" s="156"/>
      <c r="K218" s="156"/>
      <c r="L218" s="156"/>
      <c r="M218" s="156"/>
      <c r="N218" s="156"/>
      <c r="O218" s="108"/>
      <c r="P218" s="108"/>
      <c r="Q218" s="157"/>
      <c r="R218" s="96"/>
      <c r="S218" s="108"/>
    </row>
    <row r="219" spans="1:19" s="1" customFormat="1" x14ac:dyDescent="0.2">
      <c r="A219" s="108"/>
      <c r="B219" s="108"/>
      <c r="C219" s="108"/>
      <c r="D219" s="108"/>
      <c r="E219" s="108"/>
      <c r="F219" s="108"/>
      <c r="G219" s="108"/>
      <c r="H219" s="108"/>
      <c r="I219" s="156"/>
      <c r="J219" s="156"/>
      <c r="K219" s="156"/>
      <c r="L219" s="156"/>
      <c r="M219" s="156"/>
      <c r="N219" s="156"/>
      <c r="O219" s="108"/>
      <c r="P219" s="108"/>
      <c r="Q219" s="157"/>
      <c r="R219" s="96"/>
      <c r="S219" s="108"/>
    </row>
    <row r="220" spans="1:19" s="1" customFormat="1" x14ac:dyDescent="0.2">
      <c r="A220" s="108"/>
      <c r="B220" s="108"/>
      <c r="C220" s="108"/>
      <c r="D220" s="108"/>
      <c r="E220" s="108"/>
      <c r="F220" s="108"/>
      <c r="G220" s="108"/>
      <c r="H220" s="108"/>
      <c r="I220" s="156"/>
      <c r="J220" s="156"/>
      <c r="K220" s="156"/>
      <c r="L220" s="156"/>
      <c r="M220" s="156"/>
      <c r="N220" s="156"/>
      <c r="O220" s="108"/>
      <c r="P220" s="108"/>
      <c r="Q220" s="157"/>
      <c r="R220" s="96"/>
      <c r="S220" s="108"/>
    </row>
    <row r="221" spans="1:19" s="1" customFormat="1" x14ac:dyDescent="0.2">
      <c r="A221" s="108"/>
      <c r="B221" s="108"/>
      <c r="C221" s="108"/>
      <c r="D221" s="108"/>
      <c r="E221" s="108"/>
      <c r="F221" s="108"/>
      <c r="G221" s="108"/>
      <c r="H221" s="108"/>
      <c r="I221" s="156"/>
      <c r="J221" s="156"/>
      <c r="K221" s="156"/>
      <c r="L221" s="156"/>
      <c r="M221" s="156"/>
      <c r="N221" s="156"/>
      <c r="O221" s="108"/>
      <c r="P221" s="108"/>
      <c r="Q221" s="157"/>
      <c r="R221" s="96"/>
      <c r="S221" s="108"/>
    </row>
    <row r="222" spans="1:19" s="1" customFormat="1" x14ac:dyDescent="0.2">
      <c r="A222" s="108"/>
      <c r="B222" s="108"/>
      <c r="C222" s="108"/>
      <c r="D222" s="108"/>
      <c r="E222" s="108"/>
      <c r="F222" s="108"/>
      <c r="G222" s="108"/>
      <c r="H222" s="108"/>
      <c r="I222" s="156"/>
      <c r="J222" s="156"/>
      <c r="K222" s="156"/>
      <c r="L222" s="156"/>
      <c r="M222" s="156"/>
      <c r="N222" s="156"/>
      <c r="O222" s="108"/>
      <c r="P222" s="108"/>
      <c r="Q222" s="157"/>
      <c r="R222" s="96"/>
      <c r="S222" s="108"/>
    </row>
    <row r="223" spans="1:19" s="1" customFormat="1" x14ac:dyDescent="0.2">
      <c r="A223" s="108"/>
      <c r="B223" s="108"/>
      <c r="C223" s="108"/>
      <c r="D223" s="108"/>
      <c r="E223" s="108"/>
      <c r="F223" s="108"/>
      <c r="G223" s="108"/>
      <c r="H223" s="108"/>
      <c r="I223" s="156"/>
      <c r="J223" s="156"/>
      <c r="K223" s="156"/>
      <c r="L223" s="156"/>
      <c r="M223" s="156"/>
      <c r="N223" s="156"/>
      <c r="O223" s="108"/>
      <c r="P223" s="108"/>
      <c r="Q223" s="157"/>
      <c r="R223" s="96"/>
      <c r="S223" s="108"/>
    </row>
    <row r="224" spans="1:19" s="1" customFormat="1" x14ac:dyDescent="0.2">
      <c r="A224" s="108"/>
      <c r="B224" s="108"/>
      <c r="C224" s="108"/>
      <c r="D224" s="108"/>
      <c r="E224" s="108"/>
      <c r="F224" s="108"/>
      <c r="G224" s="108"/>
      <c r="H224" s="108"/>
      <c r="I224" s="156"/>
      <c r="J224" s="156"/>
      <c r="K224" s="156"/>
      <c r="L224" s="156"/>
      <c r="M224" s="156"/>
      <c r="N224" s="156"/>
      <c r="O224" s="108"/>
      <c r="P224" s="108"/>
      <c r="Q224" s="157"/>
      <c r="R224" s="96"/>
      <c r="S224" s="108"/>
    </row>
    <row r="225" spans="1:19" s="1" customFormat="1" x14ac:dyDescent="0.2">
      <c r="A225" s="108"/>
      <c r="B225" s="108"/>
      <c r="C225" s="108"/>
      <c r="D225" s="108"/>
      <c r="E225" s="108"/>
      <c r="F225" s="108"/>
      <c r="G225" s="108"/>
      <c r="H225" s="108"/>
      <c r="I225" s="156"/>
      <c r="J225" s="156"/>
      <c r="K225" s="156"/>
      <c r="L225" s="156"/>
      <c r="M225" s="156"/>
      <c r="N225" s="156"/>
      <c r="O225" s="108"/>
      <c r="P225" s="108"/>
      <c r="Q225" s="157"/>
      <c r="R225" s="96"/>
      <c r="S225" s="108"/>
    </row>
    <row r="226" spans="1:19" s="1" customFormat="1" x14ac:dyDescent="0.2">
      <c r="A226" s="108"/>
      <c r="B226" s="108"/>
      <c r="C226" s="108"/>
      <c r="D226" s="108"/>
      <c r="E226" s="108"/>
      <c r="F226" s="108"/>
      <c r="G226" s="108"/>
      <c r="H226" s="108"/>
      <c r="I226" s="156"/>
      <c r="J226" s="156"/>
      <c r="K226" s="156"/>
      <c r="L226" s="156"/>
      <c r="M226" s="156"/>
      <c r="N226" s="156"/>
      <c r="O226" s="108"/>
      <c r="P226" s="108"/>
      <c r="Q226" s="157"/>
      <c r="R226" s="96"/>
      <c r="S226" s="108"/>
    </row>
    <row r="227" spans="1:19" s="1" customFormat="1" x14ac:dyDescent="0.2">
      <c r="A227" s="109"/>
      <c r="B227" s="109"/>
      <c r="C227" s="109"/>
      <c r="D227" s="109"/>
      <c r="E227" s="109"/>
      <c r="F227" s="109"/>
      <c r="G227" s="109"/>
      <c r="H227" s="109"/>
      <c r="I227" s="117"/>
      <c r="J227" s="117"/>
      <c r="K227" s="117"/>
      <c r="L227" s="117"/>
      <c r="M227" s="117"/>
      <c r="N227" s="117"/>
      <c r="O227" s="266"/>
      <c r="P227" s="108"/>
      <c r="Q227" s="157"/>
      <c r="R227" s="96"/>
      <c r="S227" s="108"/>
    </row>
    <row r="228" spans="1:19" s="1" customFormat="1" x14ac:dyDescent="0.2">
      <c r="A228" s="109"/>
      <c r="B228" s="109"/>
      <c r="C228" s="109"/>
      <c r="D228" s="109"/>
      <c r="E228" s="109"/>
      <c r="F228" s="109"/>
      <c r="G228" s="109"/>
      <c r="H228" s="109"/>
      <c r="I228" s="117"/>
      <c r="J228" s="117"/>
      <c r="K228" s="117"/>
      <c r="L228" s="117"/>
      <c r="M228" s="117"/>
      <c r="N228" s="117"/>
      <c r="O228" s="266"/>
      <c r="P228" s="108"/>
      <c r="Q228" s="157"/>
      <c r="R228" s="96"/>
      <c r="S228" s="108"/>
    </row>
    <row r="229" spans="1:19" s="1" customFormat="1" x14ac:dyDescent="0.2">
      <c r="A229" s="109"/>
      <c r="B229" s="109"/>
      <c r="C229" s="109"/>
      <c r="D229" s="109"/>
      <c r="E229" s="109"/>
      <c r="F229" s="109"/>
      <c r="G229" s="109"/>
      <c r="H229" s="109"/>
      <c r="I229" s="117"/>
      <c r="J229" s="117"/>
      <c r="K229" s="117"/>
      <c r="L229" s="117"/>
      <c r="M229" s="117"/>
      <c r="N229" s="117"/>
      <c r="O229" s="266"/>
      <c r="P229" s="108"/>
      <c r="Q229" s="157"/>
      <c r="R229" s="96"/>
      <c r="S229" s="108"/>
    </row>
    <row r="230" spans="1:19" s="1" customFormat="1" x14ac:dyDescent="0.2">
      <c r="A230" s="109"/>
      <c r="B230" s="109"/>
      <c r="C230" s="109"/>
      <c r="D230" s="109"/>
      <c r="E230" s="109"/>
      <c r="F230" s="109"/>
      <c r="G230" s="109"/>
      <c r="H230" s="109"/>
      <c r="I230" s="117"/>
      <c r="J230" s="117"/>
      <c r="K230" s="117"/>
      <c r="L230" s="117"/>
      <c r="M230" s="117"/>
      <c r="N230" s="117"/>
      <c r="O230" s="266"/>
      <c r="P230" s="108"/>
      <c r="Q230" s="157"/>
      <c r="R230" s="96"/>
      <c r="S230" s="108"/>
    </row>
  </sheetData>
  <mergeCells count="9">
    <mergeCell ref="B8:D8"/>
    <mergeCell ref="F100:G100"/>
    <mergeCell ref="F101:G101"/>
    <mergeCell ref="L1:M1"/>
    <mergeCell ref="E2:K2"/>
    <mergeCell ref="E3:K3"/>
    <mergeCell ref="E4:K4"/>
    <mergeCell ref="E5:K5"/>
    <mergeCell ref="E1:K1"/>
  </mergeCells>
  <dataValidations count="5">
    <dataValidation type="list" allowBlank="1" showInputMessage="1" showErrorMessage="1" sqref="Q13">
      <formula1>$V$19:$V$24</formula1>
    </dataValidation>
    <dataValidation type="list" allowBlank="1" showInputMessage="1" showErrorMessage="1" sqref="R14">
      <formula1>$T$25:$T$26</formula1>
    </dataValidation>
    <dataValidation type="list" allowBlank="1" showInputMessage="1" showErrorMessage="1" sqref="Q7">
      <formula1>$T$19:$T$21</formula1>
    </dataValidation>
    <dataValidation type="list" allowBlank="1" showInputMessage="1" showErrorMessage="1" sqref="Q9">
      <formula1>$V$28:$V$29</formula1>
    </dataValidation>
    <dataValidation type="list" allowBlank="1" showInputMessage="1" showErrorMessage="1" sqref="Q11">
      <formula1>$V$31:$V$32</formula1>
    </dataValidation>
  </dataValidations>
  <pageMargins left="0.5" right="0.34" top="0.46" bottom="0.56000000000000005" header="0.34" footer="0.5"/>
  <pageSetup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opLeftCell="A49" zoomScaleNormal="100" workbookViewId="0">
      <selection activeCell="C95" sqref="C95"/>
    </sheetView>
  </sheetViews>
  <sheetFormatPr defaultRowHeight="12" x14ac:dyDescent="0.2"/>
  <cols>
    <col min="1" max="1" width="2.28515625" style="1" customWidth="1"/>
    <col min="2" max="2" width="2.140625" style="1" customWidth="1"/>
    <col min="3" max="3" width="2.5703125" style="1" customWidth="1"/>
    <col min="4" max="4" width="12" style="1" customWidth="1"/>
    <col min="5" max="5" width="18.5703125" style="1" customWidth="1"/>
    <col min="6" max="7" width="7.28515625" style="1" customWidth="1"/>
    <col min="8" max="8" width="7.28515625" style="47" customWidth="1"/>
    <col min="9" max="13" width="11.28515625" style="2" customWidth="1"/>
    <col min="14" max="14" width="16.28515625" style="2" customWidth="1"/>
    <col min="15" max="15" width="1.140625" style="144" customWidth="1"/>
    <col min="16" max="16" width="16.5703125" style="1" customWidth="1"/>
    <col min="17" max="17" width="10.7109375" style="59" customWidth="1"/>
    <col min="18" max="18" width="8.42578125" style="67" customWidth="1"/>
    <col min="19" max="16384" width="9.140625" style="1"/>
  </cols>
  <sheetData>
    <row r="1" spans="1:19" s="13" customFormat="1" ht="15" x14ac:dyDescent="0.35">
      <c r="D1" s="16" t="s">
        <v>25</v>
      </c>
      <c r="E1" s="375">
        <f>Research!E1</f>
        <v>0</v>
      </c>
      <c r="F1" s="375"/>
      <c r="G1" s="375"/>
      <c r="H1" s="375"/>
      <c r="I1" s="375"/>
      <c r="J1" s="375"/>
      <c r="K1" s="375"/>
      <c r="L1" s="346" t="s">
        <v>85</v>
      </c>
      <c r="M1" s="346"/>
      <c r="N1" s="14"/>
      <c r="O1" s="142"/>
      <c r="Q1" s="58"/>
      <c r="R1" s="66"/>
    </row>
    <row r="2" spans="1:19" s="13" customFormat="1" ht="12.75" x14ac:dyDescent="0.2">
      <c r="D2" s="16" t="s">
        <v>26</v>
      </c>
      <c r="E2" s="375">
        <f>Research!E2</f>
        <v>0</v>
      </c>
      <c r="F2" s="375"/>
      <c r="G2" s="375"/>
      <c r="H2" s="375"/>
      <c r="I2" s="375"/>
      <c r="J2" s="375"/>
      <c r="K2" s="375"/>
      <c r="L2" s="14"/>
      <c r="M2" s="14"/>
      <c r="N2" s="14"/>
      <c r="O2" s="142"/>
      <c r="Q2" s="58"/>
      <c r="R2" s="66"/>
    </row>
    <row r="3" spans="1:19" s="13" customFormat="1" ht="12.75" x14ac:dyDescent="0.2">
      <c r="D3" s="16" t="s">
        <v>27</v>
      </c>
      <c r="E3" s="375" t="str">
        <f>Research!E3</f>
        <v>USDA</v>
      </c>
      <c r="F3" s="375"/>
      <c r="G3" s="375"/>
      <c r="H3" s="375"/>
      <c r="I3" s="375"/>
      <c r="J3" s="375"/>
      <c r="K3" s="375"/>
      <c r="L3" s="14"/>
      <c r="M3" s="14"/>
      <c r="N3" s="14"/>
      <c r="O3" s="142"/>
      <c r="Q3" s="58"/>
      <c r="R3" s="66"/>
    </row>
    <row r="4" spans="1:19" ht="12.75" x14ac:dyDescent="0.2">
      <c r="D4" s="3" t="s">
        <v>28</v>
      </c>
      <c r="E4" s="376">
        <f>Research!E4</f>
        <v>0</v>
      </c>
      <c r="F4" s="376"/>
      <c r="G4" s="376"/>
      <c r="H4" s="376"/>
      <c r="I4" s="376"/>
      <c r="J4" s="376"/>
      <c r="K4" s="376"/>
      <c r="O4" s="142"/>
    </row>
    <row r="5" spans="1:19" ht="12.75" x14ac:dyDescent="0.2">
      <c r="D5" s="3" t="s">
        <v>29</v>
      </c>
      <c r="E5" s="376">
        <f>Research!E5</f>
        <v>0</v>
      </c>
      <c r="F5" s="376"/>
      <c r="G5" s="376"/>
      <c r="H5" s="376"/>
      <c r="I5" s="376"/>
      <c r="J5" s="376"/>
      <c r="K5" s="376"/>
      <c r="O5" s="142"/>
    </row>
    <row r="6" spans="1:19" ht="12.75" x14ac:dyDescent="0.2">
      <c r="D6" s="3"/>
      <c r="E6" s="2"/>
      <c r="F6" s="2"/>
      <c r="G6" s="2"/>
      <c r="H6" s="2"/>
      <c r="O6" s="142"/>
      <c r="P6" s="13"/>
      <c r="Q6" s="58"/>
      <c r="R6" s="66"/>
      <c r="S6" s="13"/>
    </row>
    <row r="7" spans="1:19" s="5" customFormat="1" ht="12.75" x14ac:dyDescent="0.2">
      <c r="H7" s="48"/>
      <c r="I7" s="18" t="s">
        <v>7</v>
      </c>
      <c r="J7" s="18" t="s">
        <v>8</v>
      </c>
      <c r="K7" s="18" t="s">
        <v>9</v>
      </c>
      <c r="L7" s="18" t="s">
        <v>17</v>
      </c>
      <c r="M7" s="18" t="s">
        <v>18</v>
      </c>
      <c r="N7" s="7" t="s">
        <v>10</v>
      </c>
      <c r="O7" s="142"/>
      <c r="P7" s="89"/>
      <c r="Q7" s="58"/>
      <c r="R7" s="68"/>
      <c r="S7" s="89"/>
    </row>
    <row r="8" spans="1:19" ht="12.75" x14ac:dyDescent="0.2">
      <c r="A8" s="101"/>
      <c r="B8" s="347" t="s">
        <v>148</v>
      </c>
      <c r="C8" s="347"/>
      <c r="D8" s="347"/>
      <c r="I8" s="19"/>
      <c r="J8" s="19"/>
      <c r="K8" s="19"/>
      <c r="L8" s="19"/>
      <c r="M8" s="19"/>
      <c r="N8" s="17"/>
      <c r="O8" s="142"/>
      <c r="P8" s="13"/>
      <c r="Q8" s="58"/>
      <c r="R8" s="66"/>
      <c r="S8" s="13"/>
    </row>
    <row r="9" spans="1:19" ht="12.75" x14ac:dyDescent="0.2">
      <c r="C9" s="36" t="s">
        <v>89</v>
      </c>
      <c r="D9" s="34"/>
      <c r="E9" s="40"/>
      <c r="F9" s="40"/>
      <c r="G9" s="40"/>
      <c r="H9" s="35"/>
      <c r="I9" s="19"/>
      <c r="J9" s="19"/>
      <c r="K9" s="19"/>
      <c r="L9" s="19"/>
      <c r="M9" s="19"/>
      <c r="N9" s="17"/>
      <c r="O9" s="142"/>
      <c r="P9" s="89"/>
      <c r="Q9" s="58"/>
      <c r="R9" s="68"/>
      <c r="S9" s="13"/>
    </row>
    <row r="10" spans="1:19" ht="12.75" x14ac:dyDescent="0.2">
      <c r="D10" s="34" t="s">
        <v>0</v>
      </c>
      <c r="E10" s="40"/>
      <c r="F10" s="40"/>
      <c r="G10" s="40"/>
      <c r="H10" s="35"/>
      <c r="I10" s="56">
        <f>SUM('Research:Co-PI 4'!I10:I14)</f>
        <v>0</v>
      </c>
      <c r="J10" s="56">
        <f>SUM('Research:Co-PI 4'!J10:J14)</f>
        <v>0</v>
      </c>
      <c r="K10" s="56">
        <f>SUM('Research:Co-PI 4'!K10:K14)</f>
        <v>0</v>
      </c>
      <c r="L10" s="56">
        <f>SUM('Research:Co-PI 4'!L10:L14)</f>
        <v>0</v>
      </c>
      <c r="M10" s="56">
        <f>SUM('Research:Co-PI 4'!M10:M14)</f>
        <v>0</v>
      </c>
      <c r="N10" s="53">
        <f t="shared" ref="N10:N25" si="0">SUM(I10:M10)</f>
        <v>0</v>
      </c>
      <c r="O10" s="142"/>
      <c r="P10" s="89"/>
      <c r="Q10" s="58"/>
      <c r="R10" s="66"/>
      <c r="S10" s="13"/>
    </row>
    <row r="11" spans="1:19" ht="12.75" x14ac:dyDescent="0.2">
      <c r="D11" s="34" t="s">
        <v>0</v>
      </c>
      <c r="E11" s="135"/>
      <c r="F11" s="135"/>
      <c r="G11" s="135"/>
      <c r="H11" s="136"/>
      <c r="I11" s="137"/>
      <c r="J11" s="137"/>
      <c r="K11" s="137"/>
      <c r="L11" s="137"/>
      <c r="M11" s="137"/>
      <c r="N11" s="138"/>
      <c r="O11" s="142"/>
      <c r="P11" s="89"/>
      <c r="Q11" s="58"/>
      <c r="R11" s="66"/>
      <c r="S11" s="13"/>
    </row>
    <row r="12" spans="1:19" ht="12.75" x14ac:dyDescent="0.2">
      <c r="D12" s="34" t="s">
        <v>0</v>
      </c>
      <c r="E12" s="135"/>
      <c r="F12" s="135"/>
      <c r="G12" s="135"/>
      <c r="H12" s="136"/>
      <c r="I12" s="137"/>
      <c r="J12" s="137"/>
      <c r="K12" s="137"/>
      <c r="L12" s="137"/>
      <c r="M12" s="137"/>
      <c r="N12" s="138"/>
      <c r="O12" s="142"/>
      <c r="P12" s="89"/>
      <c r="Q12" s="58"/>
      <c r="R12" s="66"/>
      <c r="S12" s="13"/>
    </row>
    <row r="13" spans="1:19" ht="12.75" x14ac:dyDescent="0.2">
      <c r="D13" s="34" t="s">
        <v>0</v>
      </c>
      <c r="E13" s="135"/>
      <c r="F13" s="135"/>
      <c r="G13" s="135"/>
      <c r="H13" s="136"/>
      <c r="I13" s="137"/>
      <c r="J13" s="137"/>
      <c r="K13" s="137"/>
      <c r="L13" s="137"/>
      <c r="M13" s="137"/>
      <c r="N13" s="138"/>
      <c r="O13" s="142"/>
      <c r="P13" s="89"/>
      <c r="Q13" s="58"/>
      <c r="R13" s="66"/>
      <c r="S13" s="13"/>
    </row>
    <row r="14" spans="1:19" ht="12.75" x14ac:dyDescent="0.2">
      <c r="D14" s="34" t="s">
        <v>0</v>
      </c>
      <c r="E14" s="135"/>
      <c r="F14" s="135"/>
      <c r="G14" s="135"/>
      <c r="H14" s="136"/>
      <c r="I14" s="137"/>
      <c r="J14" s="137"/>
      <c r="K14" s="137"/>
      <c r="L14" s="137"/>
      <c r="M14" s="137"/>
      <c r="N14" s="138"/>
      <c r="O14" s="142"/>
      <c r="P14" s="89"/>
      <c r="Q14" s="58"/>
      <c r="R14" s="66"/>
      <c r="S14" s="13"/>
    </row>
    <row r="15" spans="1:19" ht="12.75" x14ac:dyDescent="0.2">
      <c r="C15" s="32" t="s">
        <v>90</v>
      </c>
      <c r="D15" s="34"/>
      <c r="E15" s="40"/>
      <c r="F15" s="40"/>
      <c r="G15" s="40"/>
      <c r="H15" s="35"/>
      <c r="I15" s="83"/>
      <c r="J15" s="83"/>
      <c r="K15" s="83"/>
      <c r="L15" s="83"/>
      <c r="M15" s="83"/>
      <c r="N15" s="17"/>
      <c r="O15" s="142"/>
      <c r="P15" s="89"/>
      <c r="Q15" s="58"/>
      <c r="R15" s="66"/>
      <c r="S15" s="13"/>
    </row>
    <row r="16" spans="1:19" ht="12.75" x14ac:dyDescent="0.2">
      <c r="D16" s="34" t="s">
        <v>1</v>
      </c>
      <c r="E16" s="40"/>
      <c r="F16" s="40"/>
      <c r="G16" s="40"/>
      <c r="H16" s="35"/>
      <c r="I16" s="56">
        <f>SUM('Research:Co-PI 4'!I16:I18)</f>
        <v>0</v>
      </c>
      <c r="J16" s="56">
        <f>SUM('Research:Co-PI 4'!J16:J18)</f>
        <v>0</v>
      </c>
      <c r="K16" s="56">
        <f>SUM('Research:Co-PI 4'!K16:K18)</f>
        <v>0</v>
      </c>
      <c r="L16" s="56">
        <f>SUM('Research:Co-PI 4'!L16:L18)</f>
        <v>0</v>
      </c>
      <c r="M16" s="56">
        <f>SUM('Research:Co-PI 4'!M16:M18)</f>
        <v>0</v>
      </c>
      <c r="N16" s="53">
        <f t="shared" si="0"/>
        <v>0</v>
      </c>
      <c r="O16" s="142"/>
      <c r="P16" s="16"/>
      <c r="Q16" s="58"/>
      <c r="R16" s="66"/>
      <c r="S16" s="13"/>
    </row>
    <row r="17" spans="1:19" ht="12.75" x14ac:dyDescent="0.2">
      <c r="D17" s="34" t="s">
        <v>1</v>
      </c>
      <c r="E17" s="135"/>
      <c r="F17" s="135"/>
      <c r="G17" s="135"/>
      <c r="H17" s="136"/>
      <c r="I17" s="137"/>
      <c r="J17" s="137"/>
      <c r="K17" s="137"/>
      <c r="L17" s="137"/>
      <c r="M17" s="137"/>
      <c r="N17" s="138"/>
      <c r="O17" s="142"/>
      <c r="P17" s="16"/>
      <c r="Q17" s="58"/>
      <c r="R17" s="66"/>
      <c r="S17" s="13"/>
    </row>
    <row r="18" spans="1:19" ht="12.75" x14ac:dyDescent="0.2">
      <c r="D18" s="34" t="s">
        <v>1</v>
      </c>
      <c r="E18" s="135"/>
      <c r="F18" s="135"/>
      <c r="G18" s="135"/>
      <c r="H18" s="136"/>
      <c r="I18" s="137"/>
      <c r="J18" s="137"/>
      <c r="K18" s="137"/>
      <c r="L18" s="137"/>
      <c r="M18" s="137"/>
      <c r="N18" s="138"/>
      <c r="O18" s="142"/>
      <c r="P18" s="16"/>
      <c r="Q18" s="58"/>
      <c r="R18" s="66"/>
      <c r="S18" s="13"/>
    </row>
    <row r="19" spans="1:19" ht="12.75" x14ac:dyDescent="0.2">
      <c r="D19" s="34" t="s">
        <v>2</v>
      </c>
      <c r="E19" s="40"/>
      <c r="F19" s="40"/>
      <c r="G19" s="40"/>
      <c r="H19" s="35"/>
      <c r="I19" s="56">
        <f>SUM('Research:Co-PI 4'!I19:I20)</f>
        <v>0</v>
      </c>
      <c r="J19" s="56">
        <f>SUM('Research:Co-PI 4'!J19:J20)</f>
        <v>0</v>
      </c>
      <c r="K19" s="56">
        <f>SUM('Research:Co-PI 4'!K19:K20)</f>
        <v>0</v>
      </c>
      <c r="L19" s="56">
        <f>SUM('Research:Co-PI 4'!L19:L20)</f>
        <v>0</v>
      </c>
      <c r="M19" s="56">
        <f>SUM('Research:Co-PI 4'!M19:M20)</f>
        <v>0</v>
      </c>
      <c r="N19" s="53">
        <f t="shared" si="0"/>
        <v>0</v>
      </c>
      <c r="O19" s="142"/>
      <c r="P19" s="89"/>
      <c r="Q19" s="58"/>
      <c r="R19" s="66"/>
      <c r="S19" s="13"/>
    </row>
    <row r="20" spans="1:19" ht="12.75" x14ac:dyDescent="0.2">
      <c r="D20" s="34" t="s">
        <v>2</v>
      </c>
      <c r="E20" s="135"/>
      <c r="F20" s="135"/>
      <c r="G20" s="135"/>
      <c r="H20" s="136"/>
      <c r="I20" s="137"/>
      <c r="J20" s="137"/>
      <c r="K20" s="137"/>
      <c r="L20" s="137"/>
      <c r="M20" s="137"/>
      <c r="N20" s="138"/>
      <c r="O20" s="142"/>
      <c r="P20" s="89"/>
      <c r="Q20" s="58"/>
      <c r="R20" s="66"/>
      <c r="S20" s="13"/>
    </row>
    <row r="21" spans="1:19" ht="12.75" x14ac:dyDescent="0.2">
      <c r="D21" s="34" t="s">
        <v>3</v>
      </c>
      <c r="E21" s="40"/>
      <c r="F21" s="40"/>
      <c r="G21" s="40"/>
      <c r="H21" s="35"/>
      <c r="I21" s="56">
        <f>SUM('Research:Co-PI 4'!I21:I22)</f>
        <v>0</v>
      </c>
      <c r="J21" s="56">
        <f>SUM('Research:Co-PI 4'!J21:J22)</f>
        <v>0</v>
      </c>
      <c r="K21" s="56">
        <f>SUM('Research:Co-PI 4'!K21:K22)</f>
        <v>0</v>
      </c>
      <c r="L21" s="56">
        <f>SUM('Research:Co-PI 4'!L21:L22)</f>
        <v>0</v>
      </c>
      <c r="M21" s="56">
        <f>SUM('Research:Co-PI 4'!M21:M22)</f>
        <v>0</v>
      </c>
      <c r="N21" s="53">
        <f t="shared" si="0"/>
        <v>0</v>
      </c>
      <c r="O21" s="142"/>
      <c r="P21" s="16"/>
      <c r="Q21" s="58"/>
      <c r="R21" s="90"/>
      <c r="S21" s="13"/>
    </row>
    <row r="22" spans="1:19" ht="12.75" x14ac:dyDescent="0.2">
      <c r="D22" s="34" t="s">
        <v>3</v>
      </c>
      <c r="E22" s="135"/>
      <c r="F22" s="135"/>
      <c r="G22" s="135"/>
      <c r="H22" s="136"/>
      <c r="I22" s="137"/>
      <c r="J22" s="137"/>
      <c r="K22" s="137"/>
      <c r="L22" s="137"/>
      <c r="M22" s="137"/>
      <c r="N22" s="138"/>
      <c r="O22" s="142"/>
      <c r="P22" s="16"/>
      <c r="Q22" s="58"/>
      <c r="R22" s="90"/>
      <c r="S22" s="13"/>
    </row>
    <row r="23" spans="1:19" ht="12.75" x14ac:dyDescent="0.2">
      <c r="D23" s="34" t="s">
        <v>4</v>
      </c>
      <c r="E23" s="40"/>
      <c r="F23" s="40"/>
      <c r="G23" s="40"/>
      <c r="H23" s="35"/>
      <c r="I23" s="56">
        <f>SUM('Research:Co-PI 4'!I23)</f>
        <v>0</v>
      </c>
      <c r="J23" s="56">
        <f>SUM('Research:Co-PI 4'!J23)</f>
        <v>0</v>
      </c>
      <c r="K23" s="56">
        <f>SUM('Research:Co-PI 4'!K23)</f>
        <v>0</v>
      </c>
      <c r="L23" s="56">
        <f>SUM('Research:Co-PI 4'!L23)</f>
        <v>0</v>
      </c>
      <c r="M23" s="56">
        <f>SUM('Research:Co-PI 4'!M23)</f>
        <v>0</v>
      </c>
      <c r="N23" s="53">
        <f t="shared" si="0"/>
        <v>0</v>
      </c>
      <c r="O23" s="142"/>
      <c r="P23" s="16"/>
      <c r="Q23" s="58"/>
      <c r="R23" s="66"/>
      <c r="S23" s="13"/>
    </row>
    <row r="24" spans="1:19" ht="12.75" x14ac:dyDescent="0.2">
      <c r="D24" s="34" t="s">
        <v>15</v>
      </c>
      <c r="E24" s="40"/>
      <c r="F24" s="40"/>
      <c r="G24" s="40"/>
      <c r="H24" s="35"/>
      <c r="I24" s="56">
        <f>SUM('Research:Co-PI 4'!I24)</f>
        <v>0</v>
      </c>
      <c r="J24" s="56">
        <f>SUM('Research:Co-PI 4'!J24)</f>
        <v>0</v>
      </c>
      <c r="K24" s="56">
        <f>SUM('Research:Co-PI 4'!K24)</f>
        <v>0</v>
      </c>
      <c r="L24" s="56">
        <f>SUM('Research:Co-PI 4'!L24)</f>
        <v>0</v>
      </c>
      <c r="M24" s="56">
        <f>SUM('Research:Co-PI 4'!M24)</f>
        <v>0</v>
      </c>
      <c r="N24" s="53">
        <f t="shared" si="0"/>
        <v>0</v>
      </c>
      <c r="O24" s="142"/>
      <c r="P24" s="16"/>
      <c r="Q24" s="58"/>
      <c r="R24" s="66"/>
      <c r="S24" s="13"/>
    </row>
    <row r="25" spans="1:19" s="32" customFormat="1" ht="12.75" x14ac:dyDescent="0.2">
      <c r="A25" s="139"/>
      <c r="B25" s="139"/>
      <c r="C25" s="99" t="s">
        <v>31</v>
      </c>
      <c r="D25" s="139"/>
      <c r="E25" s="41"/>
      <c r="F25" s="41"/>
      <c r="G25" s="41"/>
      <c r="H25" s="37"/>
      <c r="I25" s="79">
        <f>SUM(I10:I24)</f>
        <v>0</v>
      </c>
      <c r="J25" s="79">
        <f t="shared" ref="J25:M25" si="1">SUM(J10:J24)</f>
        <v>0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80">
        <f t="shared" si="0"/>
        <v>0</v>
      </c>
      <c r="O25" s="142"/>
      <c r="P25" s="91"/>
      <c r="Q25" s="92"/>
      <c r="R25" s="93"/>
      <c r="S25" s="91"/>
    </row>
    <row r="26" spans="1:19" s="13" customFormat="1" ht="12.75" x14ac:dyDescent="0.2">
      <c r="A26" s="1"/>
      <c r="B26" s="15" t="s">
        <v>6</v>
      </c>
      <c r="C26" s="15"/>
      <c r="D26" s="34"/>
      <c r="E26" s="84"/>
      <c r="F26" s="84"/>
      <c r="G26" s="84"/>
      <c r="H26" s="85"/>
      <c r="I26" s="83"/>
      <c r="J26" s="83"/>
      <c r="K26" s="83"/>
      <c r="L26" s="83"/>
      <c r="M26" s="83"/>
      <c r="N26" s="17"/>
      <c r="O26" s="142"/>
      <c r="Q26" s="58"/>
      <c r="R26" s="66"/>
    </row>
    <row r="27" spans="1:19" s="13" customFormat="1" ht="12.75" x14ac:dyDescent="0.2">
      <c r="A27" s="1"/>
      <c r="B27" s="1"/>
      <c r="C27" s="36" t="s">
        <v>89</v>
      </c>
      <c r="D27" s="34"/>
      <c r="E27" s="84"/>
      <c r="F27" s="84"/>
      <c r="G27" s="84"/>
      <c r="H27" s="85"/>
      <c r="I27" s="83"/>
      <c r="J27" s="83"/>
      <c r="K27" s="83"/>
      <c r="L27" s="83"/>
      <c r="M27" s="83"/>
      <c r="N27" s="17"/>
      <c r="O27" s="142"/>
      <c r="Q27" s="58"/>
      <c r="R27" s="66"/>
    </row>
    <row r="28" spans="1:19" ht="12" customHeight="1" x14ac:dyDescent="0.2">
      <c r="D28" s="34" t="s">
        <v>0</v>
      </c>
      <c r="E28" s="40"/>
      <c r="F28" s="40"/>
      <c r="G28" s="40"/>
      <c r="H28" s="35"/>
      <c r="I28" s="56">
        <f>SUM('Research:Co-PI 4'!I28:I32)</f>
        <v>0</v>
      </c>
      <c r="J28" s="56">
        <f>SUM('Research:Co-PI 4'!J28:J32)</f>
        <v>0</v>
      </c>
      <c r="K28" s="56">
        <f>SUM('Research:Co-PI 4'!K28:K32)</f>
        <v>0</v>
      </c>
      <c r="L28" s="56">
        <f>SUM('Research:Co-PI 4'!L28:L32)</f>
        <v>0</v>
      </c>
      <c r="M28" s="56">
        <f>SUM('Research:Co-PI 4'!M28:M32)</f>
        <v>0</v>
      </c>
      <c r="N28" s="53">
        <f t="shared" ref="N28:N44" si="2">SUM(I28:M28)</f>
        <v>0</v>
      </c>
      <c r="O28" s="142"/>
      <c r="P28" s="13"/>
      <c r="Q28" s="377"/>
      <c r="R28" s="378"/>
      <c r="S28" s="13"/>
    </row>
    <row r="29" spans="1:19" ht="12" customHeight="1" x14ac:dyDescent="0.2">
      <c r="D29" s="34" t="s">
        <v>59</v>
      </c>
      <c r="E29" s="135"/>
      <c r="F29" s="135"/>
      <c r="G29" s="135"/>
      <c r="H29" s="136"/>
      <c r="I29" s="137"/>
      <c r="J29" s="137"/>
      <c r="K29" s="137"/>
      <c r="L29" s="137"/>
      <c r="M29" s="137"/>
      <c r="N29" s="138"/>
      <c r="O29" s="142"/>
      <c r="P29" s="13"/>
      <c r="Q29" s="377"/>
      <c r="R29" s="378"/>
      <c r="S29" s="13"/>
    </row>
    <row r="30" spans="1:19" ht="12" customHeight="1" x14ac:dyDescent="0.2">
      <c r="D30" s="34" t="s">
        <v>59</v>
      </c>
      <c r="E30" s="135"/>
      <c r="F30" s="135"/>
      <c r="G30" s="135"/>
      <c r="H30" s="136"/>
      <c r="I30" s="137"/>
      <c r="J30" s="137"/>
      <c r="K30" s="137"/>
      <c r="L30" s="137"/>
      <c r="M30" s="137"/>
      <c r="N30" s="138"/>
      <c r="O30" s="142"/>
      <c r="P30" s="13"/>
      <c r="Q30" s="377"/>
      <c r="R30" s="378"/>
      <c r="S30" s="13"/>
    </row>
    <row r="31" spans="1:19" ht="12" customHeight="1" x14ac:dyDescent="0.2">
      <c r="D31" s="34" t="s">
        <v>59</v>
      </c>
      <c r="E31" s="135"/>
      <c r="F31" s="135"/>
      <c r="G31" s="135"/>
      <c r="H31" s="136"/>
      <c r="I31" s="137"/>
      <c r="J31" s="137"/>
      <c r="K31" s="137"/>
      <c r="L31" s="137"/>
      <c r="M31" s="137"/>
      <c r="N31" s="138"/>
      <c r="O31" s="142"/>
      <c r="P31" s="13"/>
      <c r="Q31" s="377"/>
      <c r="R31" s="378"/>
      <c r="S31" s="13"/>
    </row>
    <row r="32" spans="1:19" ht="12" customHeight="1" x14ac:dyDescent="0.2">
      <c r="D32" s="34" t="s">
        <v>59</v>
      </c>
      <c r="E32" s="135"/>
      <c r="F32" s="135"/>
      <c r="G32" s="135"/>
      <c r="H32" s="136"/>
      <c r="I32" s="137"/>
      <c r="J32" s="137"/>
      <c r="K32" s="137"/>
      <c r="L32" s="137"/>
      <c r="M32" s="137"/>
      <c r="N32" s="138"/>
      <c r="O32" s="142"/>
      <c r="P32" s="13"/>
      <c r="Q32" s="377"/>
      <c r="R32" s="378"/>
      <c r="S32" s="13"/>
    </row>
    <row r="33" spans="1:19" s="13" customFormat="1" ht="12" customHeight="1" x14ac:dyDescent="0.2">
      <c r="A33" s="1"/>
      <c r="B33" s="1"/>
      <c r="C33" s="32" t="s">
        <v>90</v>
      </c>
      <c r="D33" s="34"/>
      <c r="E33" s="84"/>
      <c r="F33" s="84"/>
      <c r="G33" s="84"/>
      <c r="H33" s="85"/>
      <c r="I33" s="83"/>
      <c r="J33" s="83"/>
      <c r="K33" s="83"/>
      <c r="L33" s="83"/>
      <c r="M33" s="83"/>
      <c r="N33" s="17"/>
      <c r="O33" s="142"/>
      <c r="Q33" s="377"/>
      <c r="R33" s="378"/>
    </row>
    <row r="34" spans="1:19" ht="12.75" x14ac:dyDescent="0.2">
      <c r="D34" s="34" t="s">
        <v>1</v>
      </c>
      <c r="E34" s="40"/>
      <c r="F34" s="40"/>
      <c r="G34" s="40"/>
      <c r="H34" s="35"/>
      <c r="I34" s="56">
        <f>SUM('Research:Co-PI 4'!I34:I36)</f>
        <v>0</v>
      </c>
      <c r="J34" s="56">
        <f>SUM('Research:Co-PI 4'!J34:J36)</f>
        <v>0</v>
      </c>
      <c r="K34" s="56">
        <f>SUM('Research:Co-PI 4'!K34:K36)</f>
        <v>0</v>
      </c>
      <c r="L34" s="56">
        <f>SUM('Research:Co-PI 4'!L34:L36)</f>
        <v>0</v>
      </c>
      <c r="M34" s="56">
        <f>SUM('Research:Co-PI 4'!M34:M36)</f>
        <v>0</v>
      </c>
      <c r="N34" s="53">
        <f t="shared" si="2"/>
        <v>0</v>
      </c>
      <c r="O34" s="142"/>
      <c r="P34" s="13"/>
      <c r="Q34" s="377"/>
      <c r="R34" s="378"/>
      <c r="S34" s="13"/>
    </row>
    <row r="35" spans="1:19" ht="12.75" x14ac:dyDescent="0.2">
      <c r="D35" s="34" t="s">
        <v>1</v>
      </c>
      <c r="E35" s="135"/>
      <c r="F35" s="135"/>
      <c r="G35" s="135"/>
      <c r="H35" s="136"/>
      <c r="I35" s="137"/>
      <c r="J35" s="137"/>
      <c r="K35" s="137"/>
      <c r="L35" s="137"/>
      <c r="M35" s="137"/>
      <c r="N35" s="138"/>
      <c r="O35" s="142"/>
      <c r="P35" s="13"/>
      <c r="Q35" s="97"/>
      <c r="R35" s="98"/>
      <c r="S35" s="13"/>
    </row>
    <row r="36" spans="1:19" ht="12.75" x14ac:dyDescent="0.2">
      <c r="D36" s="34" t="s">
        <v>1</v>
      </c>
      <c r="E36" s="135"/>
      <c r="F36" s="135"/>
      <c r="G36" s="135"/>
      <c r="H36" s="136"/>
      <c r="I36" s="137"/>
      <c r="J36" s="137"/>
      <c r="K36" s="137"/>
      <c r="L36" s="137"/>
      <c r="M36" s="137"/>
      <c r="N36" s="138"/>
      <c r="O36" s="142"/>
      <c r="P36" s="13"/>
      <c r="Q36" s="97"/>
      <c r="R36" s="98"/>
      <c r="S36" s="13"/>
    </row>
    <row r="37" spans="1:19" ht="12.75" x14ac:dyDescent="0.2">
      <c r="D37" s="34" t="s">
        <v>2</v>
      </c>
      <c r="E37" s="40"/>
      <c r="F37" s="40"/>
      <c r="G37" s="40"/>
      <c r="H37" s="35"/>
      <c r="I37" s="56">
        <f>SUM('Research:Co-PI 4'!I37:I38)</f>
        <v>0</v>
      </c>
      <c r="J37" s="56">
        <f>SUM('Research:Co-PI 4'!J37:J38)</f>
        <v>0</v>
      </c>
      <c r="K37" s="56">
        <f>SUM('Research:Co-PI 4'!K37:K38)</f>
        <v>0</v>
      </c>
      <c r="L37" s="56">
        <f>SUM('Research:Co-PI 4'!L37:L38)</f>
        <v>0</v>
      </c>
      <c r="M37" s="56">
        <f>SUM('Research:Co-PI 4'!M37:M38)</f>
        <v>0</v>
      </c>
      <c r="N37" s="53">
        <f t="shared" si="2"/>
        <v>0</v>
      </c>
      <c r="O37" s="142"/>
    </row>
    <row r="38" spans="1:19" ht="12.75" x14ac:dyDescent="0.2">
      <c r="D38" s="34" t="s">
        <v>2</v>
      </c>
      <c r="E38" s="135"/>
      <c r="F38" s="135"/>
      <c r="G38" s="135"/>
      <c r="H38" s="136"/>
      <c r="I38" s="137"/>
      <c r="J38" s="137"/>
      <c r="K38" s="137"/>
      <c r="L38" s="137"/>
      <c r="M38" s="137"/>
      <c r="N38" s="138"/>
      <c r="O38" s="142"/>
    </row>
    <row r="39" spans="1:19" ht="12.75" x14ac:dyDescent="0.2">
      <c r="D39" s="34" t="s">
        <v>3</v>
      </c>
      <c r="E39" s="40"/>
      <c r="F39" s="40"/>
      <c r="G39" s="40"/>
      <c r="H39" s="35"/>
      <c r="I39" s="56">
        <f>SUM('Research:Co-PI 4'!I39:I40)</f>
        <v>0</v>
      </c>
      <c r="J39" s="56">
        <f>SUM('Research:Co-PI 4'!J39:J40)</f>
        <v>0</v>
      </c>
      <c r="K39" s="56">
        <f>SUM('Research:Co-PI 4'!K39:K40)</f>
        <v>0</v>
      </c>
      <c r="L39" s="56">
        <f>SUM('Research:Co-PI 4'!L39:L40)</f>
        <v>0</v>
      </c>
      <c r="M39" s="56">
        <f>SUM('Research:Co-PI 4'!M39:M40)</f>
        <v>0</v>
      </c>
      <c r="N39" s="53">
        <f t="shared" si="2"/>
        <v>0</v>
      </c>
      <c r="O39" s="142"/>
      <c r="R39" s="72"/>
    </row>
    <row r="40" spans="1:19" ht="12.75" x14ac:dyDescent="0.2">
      <c r="D40" s="34" t="s">
        <v>3</v>
      </c>
      <c r="E40" s="135"/>
      <c r="F40" s="135"/>
      <c r="G40" s="135"/>
      <c r="H40" s="136"/>
      <c r="I40" s="137"/>
      <c r="J40" s="137"/>
      <c r="K40" s="137"/>
      <c r="L40" s="137"/>
      <c r="M40" s="137"/>
      <c r="N40" s="138"/>
      <c r="O40" s="142"/>
      <c r="R40" s="72"/>
    </row>
    <row r="41" spans="1:19" ht="12.75" x14ac:dyDescent="0.2">
      <c r="D41" s="34" t="s">
        <v>4</v>
      </c>
      <c r="E41" s="40"/>
      <c r="F41" s="40"/>
      <c r="G41" s="40"/>
      <c r="H41" s="35"/>
      <c r="I41" s="56">
        <f>SUM('Research:Co-PI 4'!I41)</f>
        <v>0</v>
      </c>
      <c r="J41" s="56">
        <f>SUM('Research:Co-PI 4'!J41)</f>
        <v>0</v>
      </c>
      <c r="K41" s="56">
        <f>SUM('Research:Co-PI 4'!K41)</f>
        <v>0</v>
      </c>
      <c r="L41" s="56">
        <f>SUM('Research:Co-PI 4'!L41)</f>
        <v>0</v>
      </c>
      <c r="M41" s="56">
        <f>SUM('Research:Co-PI 4'!M41)</f>
        <v>0</v>
      </c>
      <c r="N41" s="53">
        <f t="shared" si="2"/>
        <v>0</v>
      </c>
      <c r="O41" s="142"/>
    </row>
    <row r="42" spans="1:19" ht="12.75" x14ac:dyDescent="0.2">
      <c r="D42" s="34" t="s">
        <v>15</v>
      </c>
      <c r="E42" s="40"/>
      <c r="F42" s="40"/>
      <c r="G42" s="40"/>
      <c r="H42" s="35"/>
      <c r="I42" s="56">
        <f>SUM('Research:Co-PI 4'!I42)</f>
        <v>0</v>
      </c>
      <c r="J42" s="56">
        <f>SUM('Research:Co-PI 4'!J42)</f>
        <v>0</v>
      </c>
      <c r="K42" s="56">
        <f>SUM('Research:Co-PI 4'!K42)</f>
        <v>0</v>
      </c>
      <c r="L42" s="56">
        <f>SUM('Research:Co-PI 4'!L42)</f>
        <v>0</v>
      </c>
      <c r="M42" s="56">
        <f>SUM('Research:Co-PI 4'!M42)</f>
        <v>0</v>
      </c>
      <c r="N42" s="53">
        <f t="shared" si="2"/>
        <v>0</v>
      </c>
      <c r="O42" s="142"/>
    </row>
    <row r="43" spans="1:19" s="32" customFormat="1" ht="12.75" x14ac:dyDescent="0.2">
      <c r="A43" s="139"/>
      <c r="B43" s="139"/>
      <c r="C43" s="99" t="s">
        <v>30</v>
      </c>
      <c r="D43" s="139"/>
      <c r="E43" s="41"/>
      <c r="F43" s="41"/>
      <c r="G43" s="41"/>
      <c r="H43" s="37"/>
      <c r="I43" s="79">
        <f>SUM(I28:I42)</f>
        <v>0</v>
      </c>
      <c r="J43" s="79">
        <f t="shared" ref="J43:M43" si="3">SUM(J28:J42)</f>
        <v>0</v>
      </c>
      <c r="K43" s="79">
        <f t="shared" si="3"/>
        <v>0</v>
      </c>
      <c r="L43" s="79">
        <f t="shared" si="3"/>
        <v>0</v>
      </c>
      <c r="M43" s="79">
        <f t="shared" si="3"/>
        <v>0</v>
      </c>
      <c r="N43" s="80">
        <f t="shared" si="2"/>
        <v>0</v>
      </c>
      <c r="O43" s="142"/>
      <c r="Q43" s="61"/>
      <c r="R43" s="71"/>
    </row>
    <row r="44" spans="1:19" s="32" customFormat="1" ht="12.75" x14ac:dyDescent="0.2">
      <c r="A44" s="10"/>
      <c r="B44" s="10" t="s">
        <v>88</v>
      </c>
      <c r="C44" s="10"/>
      <c r="D44" s="10"/>
      <c r="E44" s="41"/>
      <c r="F44" s="41"/>
      <c r="G44" s="41"/>
      <c r="H44" s="37"/>
      <c r="I44" s="79">
        <f>SUM(I43,I25)</f>
        <v>0</v>
      </c>
      <c r="J44" s="79">
        <f t="shared" ref="J44:M44" si="4">SUM(J43,J25)</f>
        <v>0</v>
      </c>
      <c r="K44" s="79">
        <f t="shared" si="4"/>
        <v>0</v>
      </c>
      <c r="L44" s="79">
        <f t="shared" si="4"/>
        <v>0</v>
      </c>
      <c r="M44" s="79">
        <f t="shared" si="4"/>
        <v>0</v>
      </c>
      <c r="N44" s="80">
        <f t="shared" si="2"/>
        <v>0</v>
      </c>
      <c r="O44" s="143"/>
      <c r="P44" s="100"/>
      <c r="Q44" s="120"/>
      <c r="R44" s="121"/>
      <c r="S44" s="91"/>
    </row>
    <row r="45" spans="1:19" s="13" customFormat="1" ht="12.75" x14ac:dyDescent="0.2">
      <c r="A45" s="1"/>
      <c r="B45" s="1"/>
      <c r="C45" s="1"/>
      <c r="D45" s="186"/>
      <c r="E45" s="81"/>
      <c r="F45" s="81"/>
      <c r="G45" s="81"/>
      <c r="H45" s="82"/>
      <c r="I45" s="83"/>
      <c r="J45" s="83"/>
      <c r="K45" s="83"/>
      <c r="L45" s="83"/>
      <c r="M45" s="83"/>
      <c r="N45" s="17"/>
      <c r="O45" s="142"/>
      <c r="P45" s="17"/>
      <c r="Q45" s="62"/>
      <c r="R45" s="73"/>
    </row>
    <row r="46" spans="1:19" ht="15.75" x14ac:dyDescent="0.25">
      <c r="B46" s="15" t="s">
        <v>154</v>
      </c>
      <c r="C46" s="15"/>
      <c r="D46" s="34"/>
      <c r="E46" s="40"/>
      <c r="F46" s="300" t="s">
        <v>161</v>
      </c>
      <c r="G46" s="40"/>
      <c r="H46" s="35"/>
      <c r="I46" s="83"/>
      <c r="J46" s="83"/>
      <c r="K46" s="83"/>
      <c r="L46" s="83"/>
      <c r="M46" s="83"/>
      <c r="N46" s="17"/>
      <c r="O46" s="142"/>
      <c r="P46" s="54"/>
      <c r="Q46" s="58"/>
      <c r="R46" s="66"/>
      <c r="S46" s="13"/>
    </row>
    <row r="47" spans="1:19" ht="12.75" x14ac:dyDescent="0.2">
      <c r="C47" s="36" t="s">
        <v>146</v>
      </c>
      <c r="E47" s="40"/>
      <c r="F47" s="303"/>
      <c r="G47" s="190"/>
      <c r="H47" s="191"/>
      <c r="I47" s="192"/>
      <c r="J47" s="192"/>
      <c r="K47" s="192"/>
      <c r="L47" s="192"/>
      <c r="M47" s="192"/>
      <c r="N47" s="193"/>
      <c r="O47" s="142"/>
      <c r="P47" s="13"/>
      <c r="Q47" s="58"/>
      <c r="R47" s="66"/>
      <c r="S47" s="13"/>
    </row>
    <row r="48" spans="1:19" ht="12.75" x14ac:dyDescent="0.2">
      <c r="D48" s="34" t="s">
        <v>137</v>
      </c>
      <c r="E48" s="40"/>
      <c r="F48" s="300">
        <v>5100</v>
      </c>
      <c r="G48" s="40"/>
      <c r="H48" s="35"/>
      <c r="I48" s="56">
        <f>SUM('Research:Co-PI 4'!I48)</f>
        <v>0</v>
      </c>
      <c r="J48" s="56">
        <f>SUM('Research:Co-PI 4'!J48)</f>
        <v>0</v>
      </c>
      <c r="K48" s="56">
        <f>SUM('Research:Co-PI 4'!K48)</f>
        <v>0</v>
      </c>
      <c r="L48" s="56">
        <f>SUM('Research:Co-PI 4'!L48)</f>
        <v>0</v>
      </c>
      <c r="M48" s="56">
        <f>SUM('Research:Co-PI 4'!M48)</f>
        <v>0</v>
      </c>
      <c r="N48" s="53">
        <f t="shared" ref="N48:N59" si="5">SUM(I48:M48)</f>
        <v>0</v>
      </c>
      <c r="O48" s="142"/>
      <c r="P48" s="3"/>
      <c r="Q48" s="63"/>
      <c r="R48" s="74"/>
    </row>
    <row r="49" spans="1:18" ht="12.75" x14ac:dyDescent="0.2">
      <c r="D49" s="34" t="s">
        <v>138</v>
      </c>
      <c r="E49" s="40"/>
      <c r="F49" s="300">
        <v>5200</v>
      </c>
      <c r="G49" s="40"/>
      <c r="H49" s="35"/>
      <c r="I49" s="56">
        <f>SUM('Research:Co-PI 4'!I49)</f>
        <v>0</v>
      </c>
      <c r="J49" s="56">
        <f>SUM('Research:Co-PI 4'!J49)</f>
        <v>0</v>
      </c>
      <c r="K49" s="56">
        <f>SUM('Research:Co-PI 4'!K49)</f>
        <v>0</v>
      </c>
      <c r="L49" s="56">
        <f>SUM('Research:Co-PI 4'!L49)</f>
        <v>0</v>
      </c>
      <c r="M49" s="56">
        <f>SUM('Research:Co-PI 4'!M49)</f>
        <v>0</v>
      </c>
      <c r="N49" s="53">
        <f t="shared" si="5"/>
        <v>0</v>
      </c>
      <c r="O49" s="142"/>
      <c r="P49" s="3"/>
      <c r="Q49" s="63"/>
      <c r="R49" s="74"/>
    </row>
    <row r="50" spans="1:18" ht="12.75" x14ac:dyDescent="0.2">
      <c r="D50" s="34" t="s">
        <v>61</v>
      </c>
      <c r="E50" s="40"/>
      <c r="F50" s="300">
        <v>5300</v>
      </c>
      <c r="G50" s="40"/>
      <c r="H50" s="35"/>
      <c r="I50" s="56">
        <f>SUM('Research:Co-PI 4'!I50)</f>
        <v>0</v>
      </c>
      <c r="J50" s="56">
        <f>SUM('Research:Co-PI 4'!J50)</f>
        <v>0</v>
      </c>
      <c r="K50" s="56">
        <f>SUM('Research:Co-PI 4'!K50)</f>
        <v>0</v>
      </c>
      <c r="L50" s="56">
        <f>SUM('Research:Co-PI 4'!L50)</f>
        <v>0</v>
      </c>
      <c r="M50" s="56">
        <f>SUM('Research:Co-PI 4'!M50)</f>
        <v>0</v>
      </c>
      <c r="N50" s="53">
        <f t="shared" si="5"/>
        <v>0</v>
      </c>
      <c r="O50" s="142"/>
      <c r="P50" s="3"/>
      <c r="Q50" s="63"/>
      <c r="R50" s="74"/>
    </row>
    <row r="51" spans="1:18" s="139" customFormat="1" ht="12.75" x14ac:dyDescent="0.2">
      <c r="C51" s="99" t="s">
        <v>151</v>
      </c>
      <c r="E51" s="196"/>
      <c r="F51" s="301"/>
      <c r="G51" s="196"/>
      <c r="H51" s="198"/>
      <c r="I51" s="277">
        <f>SUM('Research:Co-PI 4'!I51)</f>
        <v>0</v>
      </c>
      <c r="J51" s="277">
        <f>SUM('Research:Co-PI 4'!J51)</f>
        <v>0</v>
      </c>
      <c r="K51" s="277">
        <f>SUM('Research:Co-PI 4'!K51)</f>
        <v>0</v>
      </c>
      <c r="L51" s="277">
        <f>SUM('Research:Co-PI 4'!L51)</f>
        <v>0</v>
      </c>
      <c r="M51" s="277">
        <f>SUM('Research:Co-PI 4'!M51)</f>
        <v>0</v>
      </c>
      <c r="N51" s="53">
        <f>SUM(N48:N50)</f>
        <v>0</v>
      </c>
      <c r="O51" s="142"/>
      <c r="Q51" s="194"/>
      <c r="R51" s="195"/>
    </row>
    <row r="52" spans="1:18" ht="12.75" x14ac:dyDescent="0.2">
      <c r="C52" s="36" t="s">
        <v>68</v>
      </c>
      <c r="E52" s="40"/>
      <c r="F52" s="303"/>
      <c r="G52" s="190"/>
      <c r="H52" s="191"/>
      <c r="I52" s="192"/>
      <c r="J52" s="192"/>
      <c r="K52" s="192"/>
      <c r="L52" s="192"/>
      <c r="M52" s="192"/>
      <c r="N52" s="193"/>
      <c r="O52" s="142"/>
      <c r="P52" s="3"/>
      <c r="Q52" s="63"/>
      <c r="R52" s="74"/>
    </row>
    <row r="53" spans="1:18" ht="12.75" customHeight="1" x14ac:dyDescent="0.2">
      <c r="D53" s="34" t="s">
        <v>142</v>
      </c>
      <c r="E53" s="40"/>
      <c r="F53" s="300">
        <v>3000</v>
      </c>
      <c r="G53" s="40"/>
      <c r="H53" s="35"/>
      <c r="I53" s="56">
        <f>SUM('Research:Co-PI 4'!I53)</f>
        <v>0</v>
      </c>
      <c r="J53" s="56">
        <f>SUM('Research:Co-PI 4'!J53)</f>
        <v>0</v>
      </c>
      <c r="K53" s="56">
        <f>SUM('Research:Co-PI 4'!K53)</f>
        <v>0</v>
      </c>
      <c r="L53" s="56">
        <f>SUM('Research:Co-PI 4'!L53)</f>
        <v>0</v>
      </c>
      <c r="M53" s="56">
        <f>SUM('Research:Co-PI 4'!M53)</f>
        <v>0</v>
      </c>
      <c r="N53" s="53">
        <f t="shared" si="5"/>
        <v>0</v>
      </c>
      <c r="O53" s="142"/>
    </row>
    <row r="54" spans="1:18" ht="12.75" customHeight="1" x14ac:dyDescent="0.2">
      <c r="D54" s="34" t="s">
        <v>141</v>
      </c>
      <c r="E54" s="40"/>
      <c r="F54" s="300">
        <v>3300</v>
      </c>
      <c r="G54" s="40"/>
      <c r="H54" s="35"/>
      <c r="I54" s="56">
        <f>SUM('Research:Co-PI 4'!I54)</f>
        <v>0</v>
      </c>
      <c r="J54" s="56">
        <f>SUM('Research:Co-PI 4'!J54)</f>
        <v>0</v>
      </c>
      <c r="K54" s="56">
        <f>SUM('Research:Co-PI 4'!K54)</f>
        <v>0</v>
      </c>
      <c r="L54" s="56">
        <f>SUM('Research:Co-PI 4'!L54)</f>
        <v>0</v>
      </c>
      <c r="M54" s="56">
        <f>SUM('Research:Co-PI 4'!M54)</f>
        <v>0</v>
      </c>
      <c r="N54" s="53">
        <f t="shared" si="5"/>
        <v>0</v>
      </c>
      <c r="O54" s="142"/>
    </row>
    <row r="55" spans="1:18" ht="12.75" customHeight="1" x14ac:dyDescent="0.2">
      <c r="D55" s="34" t="s">
        <v>143</v>
      </c>
      <c r="E55" s="40"/>
      <c r="F55" s="300">
        <v>3400</v>
      </c>
      <c r="G55" s="40"/>
      <c r="H55" s="35"/>
      <c r="I55" s="56">
        <f>SUM('Research:Co-PI 4'!I55)</f>
        <v>0</v>
      </c>
      <c r="J55" s="56">
        <f>SUM('Research:Co-PI 4'!J55)</f>
        <v>0</v>
      </c>
      <c r="K55" s="56">
        <f>SUM('Research:Co-PI 4'!K55)</f>
        <v>0</v>
      </c>
      <c r="L55" s="56">
        <f>SUM('Research:Co-PI 4'!L55)</f>
        <v>0</v>
      </c>
      <c r="M55" s="56">
        <f>SUM('Research:Co-PI 4'!M55)</f>
        <v>0</v>
      </c>
      <c r="N55" s="53">
        <f t="shared" si="5"/>
        <v>0</v>
      </c>
      <c r="O55" s="142"/>
    </row>
    <row r="56" spans="1:18" ht="12.75" x14ac:dyDescent="0.2">
      <c r="D56" s="34" t="s">
        <v>144</v>
      </c>
      <c r="E56" s="40"/>
      <c r="F56" s="300">
        <v>4000</v>
      </c>
      <c r="G56" s="40"/>
      <c r="H56" s="35"/>
      <c r="I56" s="56">
        <f>SUM('Research:Co-PI 4'!I56)</f>
        <v>0</v>
      </c>
      <c r="J56" s="56">
        <f>SUM('Research:Co-PI 4'!J56)</f>
        <v>0</v>
      </c>
      <c r="K56" s="56">
        <f>SUM('Research:Co-PI 4'!K56)</f>
        <v>0</v>
      </c>
      <c r="L56" s="56">
        <f>SUM('Research:Co-PI 4'!L56)</f>
        <v>0</v>
      </c>
      <c r="M56" s="56">
        <f>SUM('Research:Co-PI 4'!M56)</f>
        <v>0</v>
      </c>
      <c r="N56" s="53">
        <f t="shared" si="5"/>
        <v>0</v>
      </c>
      <c r="O56" s="142"/>
    </row>
    <row r="57" spans="1:18" ht="12.75" x14ac:dyDescent="0.2">
      <c r="D57" s="34" t="s">
        <v>139</v>
      </c>
      <c r="E57" s="40"/>
      <c r="F57" s="300">
        <v>4001</v>
      </c>
      <c r="G57" s="40"/>
      <c r="H57" s="35"/>
      <c r="I57" s="56">
        <f>SUM('Research:Co-PI 4'!I57)</f>
        <v>0</v>
      </c>
      <c r="J57" s="56">
        <f>SUM('Research:Co-PI 4'!J57)</f>
        <v>0</v>
      </c>
      <c r="K57" s="56">
        <f>SUM('Research:Co-PI 4'!K57)</f>
        <v>0</v>
      </c>
      <c r="L57" s="56">
        <f>SUM('Research:Co-PI 4'!L57)</f>
        <v>0</v>
      </c>
      <c r="M57" s="56">
        <f>SUM('Research:Co-PI 4'!M57)</f>
        <v>0</v>
      </c>
      <c r="N57" s="53">
        <f t="shared" si="5"/>
        <v>0</v>
      </c>
      <c r="O57" s="142"/>
    </row>
    <row r="58" spans="1:18" ht="12.75" x14ac:dyDescent="0.2">
      <c r="D58" s="34" t="s">
        <v>140</v>
      </c>
      <c r="E58" s="40"/>
      <c r="F58" s="300">
        <v>3100</v>
      </c>
      <c r="G58" s="40"/>
      <c r="H58" s="35"/>
      <c r="I58" s="56">
        <f>SUM('Research:Co-PI 4'!I58)</f>
        <v>0</v>
      </c>
      <c r="J58" s="56">
        <f>SUM('Research:Co-PI 4'!J58)</f>
        <v>0</v>
      </c>
      <c r="K58" s="56">
        <f>SUM('Research:Co-PI 4'!K58)</f>
        <v>0</v>
      </c>
      <c r="L58" s="56">
        <f>SUM('Research:Co-PI 4'!L58)</f>
        <v>0</v>
      </c>
      <c r="M58" s="56">
        <f>SUM('Research:Co-PI 4'!M58)</f>
        <v>0</v>
      </c>
      <c r="N58" s="53">
        <f t="shared" si="5"/>
        <v>0</v>
      </c>
      <c r="O58" s="142"/>
    </row>
    <row r="59" spans="1:18" ht="12.75" x14ac:dyDescent="0.2">
      <c r="D59" s="34" t="s">
        <v>145</v>
      </c>
      <c r="E59" s="40"/>
      <c r="F59" s="300"/>
      <c r="G59" s="40"/>
      <c r="H59" s="35"/>
      <c r="I59" s="56">
        <f>SUM('Research:Co-PI 4'!I59)</f>
        <v>0</v>
      </c>
      <c r="J59" s="56">
        <f>SUM('Research:Co-PI 4'!J59)</f>
        <v>0</v>
      </c>
      <c r="K59" s="56">
        <f>SUM('Research:Co-PI 4'!K59)</f>
        <v>0</v>
      </c>
      <c r="L59" s="56">
        <f>SUM('Research:Co-PI 4'!L59)</f>
        <v>0</v>
      </c>
      <c r="M59" s="56">
        <f>SUM('Research:Co-PI 4'!M59)</f>
        <v>0</v>
      </c>
      <c r="N59" s="53">
        <f t="shared" si="5"/>
        <v>0</v>
      </c>
      <c r="O59" s="142"/>
    </row>
    <row r="60" spans="1:18" s="139" customFormat="1" ht="12.75" x14ac:dyDescent="0.2">
      <c r="C60" s="99" t="s">
        <v>150</v>
      </c>
      <c r="E60" s="196"/>
      <c r="F60" s="301"/>
      <c r="G60" s="196"/>
      <c r="H60" s="197"/>
      <c r="I60" s="277">
        <f>SUM('Research:Co-PI 4'!I60)</f>
        <v>0</v>
      </c>
      <c r="J60" s="277">
        <f>SUM('Research:Co-PI 4'!J60)</f>
        <v>0</v>
      </c>
      <c r="K60" s="277">
        <f>SUM('Research:Co-PI 4'!K60)</f>
        <v>0</v>
      </c>
      <c r="L60" s="277">
        <f>SUM('Research:Co-PI 4'!L60)</f>
        <v>0</v>
      </c>
      <c r="M60" s="277">
        <f>SUM('Research:Co-PI 4'!M60)</f>
        <v>0</v>
      </c>
      <c r="N60" s="278">
        <f>SUM(N53:N59)</f>
        <v>0</v>
      </c>
      <c r="O60" s="142"/>
      <c r="Q60" s="194"/>
      <c r="R60" s="195"/>
    </row>
    <row r="61" spans="1:18" s="13" customFormat="1" ht="12.75" x14ac:dyDescent="0.2">
      <c r="A61" s="1"/>
      <c r="B61" s="1"/>
      <c r="C61" s="36" t="s">
        <v>111</v>
      </c>
      <c r="D61" s="1"/>
      <c r="E61" s="84"/>
      <c r="F61" s="303"/>
      <c r="G61" s="190"/>
      <c r="H61" s="191"/>
      <c r="I61" s="192"/>
      <c r="J61" s="192"/>
      <c r="K61" s="192"/>
      <c r="L61" s="192"/>
      <c r="M61" s="192"/>
      <c r="N61" s="193"/>
      <c r="O61" s="142"/>
      <c r="Q61" s="58"/>
      <c r="R61" s="66"/>
    </row>
    <row r="62" spans="1:18" s="10" customFormat="1" ht="13.5" customHeight="1" x14ac:dyDescent="0.2">
      <c r="A62" s="1"/>
      <c r="B62" s="1"/>
      <c r="C62" s="1"/>
      <c r="D62" s="34" t="s">
        <v>69</v>
      </c>
      <c r="E62" s="40"/>
      <c r="F62" s="300"/>
      <c r="G62" s="40"/>
      <c r="H62" s="50"/>
      <c r="I62" s="56">
        <f>SUM('Research:Co-PI 4'!I62)</f>
        <v>0</v>
      </c>
      <c r="J62" s="56">
        <f>SUM('Research:Co-PI 4'!J62)</f>
        <v>0</v>
      </c>
      <c r="K62" s="56">
        <f>SUM('Research:Co-PI 4'!K62)</f>
        <v>0</v>
      </c>
      <c r="L62" s="56">
        <f>SUM('Research:Co-PI 4'!L62)</f>
        <v>0</v>
      </c>
      <c r="M62" s="56">
        <f>SUM('Research:Co-PI 4'!M62)</f>
        <v>0</v>
      </c>
      <c r="N62" s="56">
        <f>SUM('Research:Co-PI 4'!N62)</f>
        <v>0</v>
      </c>
      <c r="O62" s="142"/>
      <c r="Q62" s="64"/>
      <c r="R62" s="75"/>
    </row>
    <row r="63" spans="1:18" s="13" customFormat="1" ht="12.75" x14ac:dyDescent="0.2">
      <c r="A63" s="1"/>
      <c r="B63" s="1"/>
      <c r="C63" s="1"/>
      <c r="D63" s="34" t="s">
        <v>158</v>
      </c>
      <c r="E63" s="84"/>
      <c r="F63" s="300">
        <v>8030</v>
      </c>
      <c r="G63" s="84"/>
      <c r="H63" s="85"/>
      <c r="I63" s="56">
        <f>SUM('Research:Co-PI 4'!I63)</f>
        <v>0</v>
      </c>
      <c r="J63" s="56">
        <f>SUM('Research:Co-PI 4'!J63)</f>
        <v>0</v>
      </c>
      <c r="K63" s="56">
        <f>SUM('Research:Co-PI 4'!K63)</f>
        <v>0</v>
      </c>
      <c r="L63" s="56">
        <f>SUM('Research:Co-PI 4'!L63)</f>
        <v>0</v>
      </c>
      <c r="M63" s="56">
        <f>SUM('Research:Co-PI 4'!M63)</f>
        <v>0</v>
      </c>
      <c r="N63" s="56">
        <f>SUM('Research:Co-PI 4'!N63)</f>
        <v>0</v>
      </c>
      <c r="O63" s="142"/>
      <c r="Q63" s="58"/>
      <c r="R63" s="66"/>
    </row>
    <row r="64" spans="1:18" ht="12.75" x14ac:dyDescent="0.2">
      <c r="D64" s="34" t="s">
        <v>159</v>
      </c>
      <c r="E64" s="40"/>
      <c r="F64" s="300">
        <v>8030</v>
      </c>
      <c r="G64" s="40"/>
      <c r="H64" s="35"/>
      <c r="I64" s="56">
        <f>SUM('Research:Co-PI 4'!I64)</f>
        <v>0</v>
      </c>
      <c r="J64" s="56">
        <f>SUM('Research:Co-PI 4'!J64)</f>
        <v>0</v>
      </c>
      <c r="K64" s="56">
        <f>SUM('Research:Co-PI 4'!K64)</f>
        <v>0</v>
      </c>
      <c r="L64" s="56">
        <f>SUM('Research:Co-PI 4'!L64)</f>
        <v>0</v>
      </c>
      <c r="M64" s="56">
        <f>SUM('Research:Co-PI 4'!M64)</f>
        <v>0</v>
      </c>
      <c r="N64" s="56">
        <f>SUM('Research:Co-PI 4'!N64)</f>
        <v>0</v>
      </c>
      <c r="O64" s="142"/>
      <c r="P64" s="3"/>
      <c r="Q64" s="63"/>
      <c r="R64" s="74"/>
    </row>
    <row r="65" spans="1:18" ht="12.75" x14ac:dyDescent="0.2">
      <c r="D65" s="34" t="s">
        <v>160</v>
      </c>
      <c r="E65" s="40"/>
      <c r="F65" s="300">
        <v>8200</v>
      </c>
      <c r="G65" s="40"/>
      <c r="H65" s="35"/>
      <c r="I65" s="56">
        <f>SUM('Research:Co-PI 4'!I65)</f>
        <v>0</v>
      </c>
      <c r="J65" s="56">
        <f>SUM('Research:Co-PI 4'!J65)</f>
        <v>0</v>
      </c>
      <c r="K65" s="56">
        <f>SUM('Research:Co-PI 4'!K65)</f>
        <v>0</v>
      </c>
      <c r="L65" s="56">
        <f>SUM('Research:Co-PI 4'!L65)</f>
        <v>0</v>
      </c>
      <c r="M65" s="56">
        <f>SUM('Research:Co-PI 4'!M65)</f>
        <v>0</v>
      </c>
      <c r="N65" s="56">
        <f>SUM('Research:Co-PI 4'!N65)</f>
        <v>0</v>
      </c>
      <c r="O65" s="142"/>
      <c r="P65" s="3"/>
      <c r="Q65" s="63"/>
      <c r="R65" s="74"/>
    </row>
    <row r="66" spans="1:18" ht="12.75" x14ac:dyDescent="0.2">
      <c r="D66" s="34" t="s">
        <v>21</v>
      </c>
      <c r="E66" s="40"/>
      <c r="F66" s="300"/>
      <c r="G66" s="40"/>
      <c r="H66" s="35"/>
      <c r="I66" s="56">
        <f>SUM('Research:Co-PI 4'!I66)</f>
        <v>0</v>
      </c>
      <c r="J66" s="56">
        <f>SUM('Research:Co-PI 4'!J66)</f>
        <v>0</v>
      </c>
      <c r="K66" s="56">
        <f>SUM('Research:Co-PI 4'!K66)</f>
        <v>0</v>
      </c>
      <c r="L66" s="56">
        <f>SUM('Research:Co-PI 4'!L66)</f>
        <v>0</v>
      </c>
      <c r="M66" s="56">
        <f>SUM('Research:Co-PI 4'!M66)</f>
        <v>0</v>
      </c>
      <c r="N66" s="56">
        <f>SUM('Research:Co-PI 4'!N66)</f>
        <v>0</v>
      </c>
      <c r="O66" s="142"/>
    </row>
    <row r="67" spans="1:18" ht="12.75" x14ac:dyDescent="0.2">
      <c r="D67" s="55" t="s">
        <v>21</v>
      </c>
      <c r="E67" s="84"/>
      <c r="F67" s="300"/>
      <c r="G67" s="84"/>
      <c r="H67" s="85"/>
      <c r="I67" s="56">
        <f>SUM('Research:Co-PI 4'!I67)</f>
        <v>0</v>
      </c>
      <c r="J67" s="56">
        <f>SUM('Research:Co-PI 4'!J67)</f>
        <v>0</v>
      </c>
      <c r="K67" s="56">
        <f>SUM('Research:Co-PI 4'!K67)</f>
        <v>0</v>
      </c>
      <c r="L67" s="56">
        <f>SUM('Research:Co-PI 4'!L67)</f>
        <v>0</v>
      </c>
      <c r="M67" s="56">
        <f>SUM('Research:Co-PI 4'!M67)</f>
        <v>0</v>
      </c>
      <c r="N67" s="56">
        <f>SUM('Research:Co-PI 4'!N67)</f>
        <v>0</v>
      </c>
      <c r="O67" s="142"/>
    </row>
    <row r="68" spans="1:18" s="139" customFormat="1" ht="12.75" x14ac:dyDescent="0.2">
      <c r="C68" s="99" t="s">
        <v>149</v>
      </c>
      <c r="E68" s="196"/>
      <c r="F68" s="301"/>
      <c r="G68" s="196"/>
      <c r="H68" s="198"/>
      <c r="I68" s="277">
        <f>SUM('Research:Co-PI 4'!I68)</f>
        <v>0</v>
      </c>
      <c r="J68" s="277">
        <f>SUM('Research:Co-PI 4'!J68)</f>
        <v>0</v>
      </c>
      <c r="K68" s="277">
        <f>SUM('Research:Co-PI 4'!K68)</f>
        <v>0</v>
      </c>
      <c r="L68" s="277">
        <f>SUM('Research:Co-PI 4'!L68)</f>
        <v>0</v>
      </c>
      <c r="M68" s="277">
        <f>SUM('Research:Co-PI 4'!M68)</f>
        <v>0</v>
      </c>
      <c r="N68" s="278">
        <f>SUM(N62:N67)</f>
        <v>0</v>
      </c>
      <c r="O68" s="142"/>
      <c r="Q68" s="194"/>
      <c r="R68" s="195"/>
    </row>
    <row r="69" spans="1:18" ht="12.75" x14ac:dyDescent="0.2">
      <c r="C69" s="36" t="s">
        <v>147</v>
      </c>
      <c r="E69" s="40"/>
      <c r="F69" s="303"/>
      <c r="G69" s="190"/>
      <c r="H69" s="191"/>
      <c r="I69" s="192"/>
      <c r="J69" s="192"/>
      <c r="K69" s="192"/>
      <c r="L69" s="192"/>
      <c r="M69" s="192"/>
      <c r="N69" s="193"/>
      <c r="O69" s="142"/>
      <c r="P69" s="3"/>
      <c r="Q69" s="63"/>
      <c r="R69" s="74"/>
    </row>
    <row r="70" spans="1:18" ht="12.75" x14ac:dyDescent="0.2">
      <c r="D70" s="34" t="s">
        <v>43</v>
      </c>
      <c r="E70" s="40"/>
      <c r="F70" s="300">
        <v>8990</v>
      </c>
      <c r="G70" s="40"/>
      <c r="H70" s="35"/>
      <c r="I70" s="56">
        <f>SUM('Research:Co-PI 4'!I70)</f>
        <v>0</v>
      </c>
      <c r="J70" s="56">
        <f>SUM('Research:Co-PI 4'!J70)</f>
        <v>0</v>
      </c>
      <c r="K70" s="56">
        <f>SUM('Research:Co-PI 4'!K70)</f>
        <v>0</v>
      </c>
      <c r="L70" s="56">
        <f>SUM('Research:Co-PI 4'!L70)</f>
        <v>0</v>
      </c>
      <c r="M70" s="56">
        <f>SUM('Research:Co-PI 4'!M70)</f>
        <v>0</v>
      </c>
      <c r="N70" s="56">
        <f>SUM('Research:Co-PI 4'!N70)</f>
        <v>0</v>
      </c>
      <c r="O70" s="142"/>
      <c r="R70" s="74"/>
    </row>
    <row r="71" spans="1:18" ht="12.75" x14ac:dyDescent="0.2">
      <c r="D71" s="34" t="s">
        <v>44</v>
      </c>
      <c r="E71" s="40"/>
      <c r="F71" s="300"/>
      <c r="G71" s="40"/>
      <c r="H71" s="35"/>
      <c r="I71" s="56">
        <f>SUM('Research:Co-PI 4'!I71)</f>
        <v>0</v>
      </c>
      <c r="J71" s="56">
        <f>SUM('Research:Co-PI 4'!J71)</f>
        <v>0</v>
      </c>
      <c r="K71" s="56">
        <f>SUM('Research:Co-PI 4'!K71)</f>
        <v>0</v>
      </c>
      <c r="L71" s="56">
        <f>SUM('Research:Co-PI 4'!L71)</f>
        <v>0</v>
      </c>
      <c r="M71" s="56">
        <f>SUM('Research:Co-PI 4'!M71)</f>
        <v>0</v>
      </c>
      <c r="N71" s="56">
        <f>SUM('Research:Co-PI 4'!N71)</f>
        <v>0</v>
      </c>
      <c r="O71" s="142"/>
      <c r="R71" s="74"/>
    </row>
    <row r="72" spans="1:18" ht="12.75" x14ac:dyDescent="0.2">
      <c r="D72" s="34" t="s">
        <v>45</v>
      </c>
      <c r="E72" s="40"/>
      <c r="F72" s="300"/>
      <c r="G72" s="40"/>
      <c r="H72" s="35"/>
      <c r="I72" s="56">
        <f>SUM('Research:Co-PI 4'!I72)</f>
        <v>0</v>
      </c>
      <c r="J72" s="56">
        <f>SUM('Research:Co-PI 4'!J72)</f>
        <v>0</v>
      </c>
      <c r="K72" s="56">
        <f>SUM('Research:Co-PI 4'!K72)</f>
        <v>0</v>
      </c>
      <c r="L72" s="56">
        <f>SUM('Research:Co-PI 4'!L72)</f>
        <v>0</v>
      </c>
      <c r="M72" s="56">
        <f>SUM('Research:Co-PI 4'!M72)</f>
        <v>0</v>
      </c>
      <c r="N72" s="56">
        <f>SUM('Research:Co-PI 4'!N72)</f>
        <v>0</v>
      </c>
      <c r="O72" s="142"/>
      <c r="R72" s="74"/>
    </row>
    <row r="73" spans="1:18" ht="12.75" x14ac:dyDescent="0.2">
      <c r="D73" s="34" t="s">
        <v>46</v>
      </c>
      <c r="E73" s="40"/>
      <c r="F73" s="300"/>
      <c r="G73" s="40"/>
      <c r="H73" s="35"/>
      <c r="I73" s="56">
        <f>SUM('Research:Co-PI 4'!I73)</f>
        <v>0</v>
      </c>
      <c r="J73" s="56">
        <f>SUM('Research:Co-PI 4'!J73)</f>
        <v>0</v>
      </c>
      <c r="K73" s="56">
        <f>SUM('Research:Co-PI 4'!K73)</f>
        <v>0</v>
      </c>
      <c r="L73" s="56">
        <f>SUM('Research:Co-PI 4'!L73)</f>
        <v>0</v>
      </c>
      <c r="M73" s="56">
        <f>SUM('Research:Co-PI 4'!M73)</f>
        <v>0</v>
      </c>
      <c r="N73" s="56">
        <f>SUM('Research:Co-PI 4'!N73)</f>
        <v>0</v>
      </c>
      <c r="O73" s="142"/>
      <c r="R73" s="75"/>
    </row>
    <row r="74" spans="1:18" s="139" customFormat="1" ht="12.75" x14ac:dyDescent="0.2">
      <c r="C74" s="99" t="s">
        <v>152</v>
      </c>
      <c r="E74" s="196"/>
      <c r="F74" s="301"/>
      <c r="G74" s="196"/>
      <c r="H74" s="198"/>
      <c r="I74" s="56">
        <f>SUM('Research:Co-PI 4'!I74)</f>
        <v>0</v>
      </c>
      <c r="J74" s="56">
        <f>SUM('Research:Co-PI 4'!J74)</f>
        <v>0</v>
      </c>
      <c r="K74" s="56">
        <f>SUM('Research:Co-PI 4'!K74)</f>
        <v>0</v>
      </c>
      <c r="L74" s="56">
        <f>SUM('Research:Co-PI 4'!L74)</f>
        <v>0</v>
      </c>
      <c r="M74" s="56">
        <f>SUM('Research:Co-PI 4'!M74)</f>
        <v>0</v>
      </c>
      <c r="N74" s="278">
        <f>SUM(N70:N73)</f>
        <v>0</v>
      </c>
      <c r="O74" s="142"/>
      <c r="R74" s="75"/>
    </row>
    <row r="75" spans="1:18" s="10" customFormat="1" ht="12.75" x14ac:dyDescent="0.2">
      <c r="B75" s="10" t="s">
        <v>109</v>
      </c>
      <c r="E75" s="205"/>
      <c r="F75" s="301"/>
      <c r="G75" s="205"/>
      <c r="H75" s="280"/>
      <c r="I75" s="57">
        <f>SUM('Research:Co-PI 4'!I75)</f>
        <v>0</v>
      </c>
      <c r="J75" s="57">
        <f>SUM('Research:Co-PI 4'!J75)</f>
        <v>0</v>
      </c>
      <c r="K75" s="57">
        <f>SUM('Research:Co-PI 4'!K75)</f>
        <v>0</v>
      </c>
      <c r="L75" s="57">
        <f>SUM('Research:Co-PI 4'!L75)</f>
        <v>0</v>
      </c>
      <c r="M75" s="57">
        <f>SUM('Research:Co-PI 4'!M75)</f>
        <v>0</v>
      </c>
      <c r="N75" s="31">
        <f>SUM(N74,N68,N60,N51)</f>
        <v>0</v>
      </c>
      <c r="O75" s="142"/>
      <c r="R75" s="75"/>
    </row>
    <row r="76" spans="1:18" ht="12.75" x14ac:dyDescent="0.2">
      <c r="D76" s="34"/>
      <c r="E76" s="40"/>
      <c r="F76" s="300"/>
      <c r="G76" s="40"/>
      <c r="H76" s="35"/>
      <c r="I76" s="83"/>
      <c r="J76" s="83"/>
      <c r="K76" s="83"/>
      <c r="L76" s="83"/>
      <c r="M76" s="83"/>
      <c r="N76" s="17"/>
      <c r="O76" s="142"/>
      <c r="R76" s="76"/>
    </row>
    <row r="77" spans="1:18" s="10" customFormat="1" ht="12.75" x14ac:dyDescent="0.2">
      <c r="A77" s="207"/>
      <c r="B77" s="207" t="s">
        <v>51</v>
      </c>
      <c r="C77" s="207"/>
      <c r="D77" s="207"/>
      <c r="E77" s="212"/>
      <c r="F77" s="304"/>
      <c r="G77" s="212"/>
      <c r="H77" s="284"/>
      <c r="I77" s="210">
        <f>SUM('Research:Co-PI 4'!I77)</f>
        <v>0</v>
      </c>
      <c r="J77" s="210">
        <f>SUM('Research:Co-PI 4'!J77)</f>
        <v>0</v>
      </c>
      <c r="K77" s="210">
        <f>SUM('Research:Co-PI 4'!K77)</f>
        <v>0</v>
      </c>
      <c r="L77" s="210">
        <f>SUM('Research:Co-PI 4'!L77)</f>
        <v>0</v>
      </c>
      <c r="M77" s="210">
        <f>SUM('Research:Co-PI 4'!M77)</f>
        <v>0</v>
      </c>
      <c r="N77" s="211">
        <f>SUM(N75,N44)</f>
        <v>0</v>
      </c>
      <c r="O77" s="142"/>
      <c r="R77" s="75"/>
    </row>
    <row r="78" spans="1:18" s="12" customFormat="1" ht="12.75" x14ac:dyDescent="0.2">
      <c r="A78" s="1"/>
      <c r="B78" s="1"/>
      <c r="C78" s="1"/>
      <c r="D78" s="34"/>
      <c r="E78" s="40"/>
      <c r="F78" s="300"/>
      <c r="G78" s="40"/>
      <c r="H78" s="140"/>
      <c r="I78" s="281"/>
      <c r="J78" s="281"/>
      <c r="K78" s="281"/>
      <c r="L78" s="281"/>
      <c r="M78" s="281"/>
      <c r="N78" s="281"/>
      <c r="O78" s="143"/>
      <c r="R78" s="67"/>
    </row>
    <row r="79" spans="1:18" s="86" customFormat="1" ht="12.75" x14ac:dyDescent="0.2">
      <c r="A79" s="1"/>
      <c r="B79" s="15" t="s">
        <v>155</v>
      </c>
      <c r="C79" s="15"/>
      <c r="D79" s="34"/>
      <c r="E79" s="84"/>
      <c r="F79" s="300"/>
      <c r="G79" s="84"/>
      <c r="H79" s="85"/>
      <c r="I79" s="87"/>
      <c r="J79" s="87"/>
      <c r="K79" s="87"/>
      <c r="L79" s="87"/>
      <c r="M79" s="87"/>
      <c r="N79" s="88"/>
      <c r="O79" s="142"/>
      <c r="P79" s="13"/>
      <c r="Q79" s="58"/>
      <c r="R79" s="66"/>
    </row>
    <row r="80" spans="1:18" s="122" customFormat="1" ht="14.25" x14ac:dyDescent="0.2">
      <c r="A80" s="1"/>
      <c r="B80" s="1"/>
      <c r="C80" s="1"/>
      <c r="D80" s="34" t="s">
        <v>12</v>
      </c>
      <c r="E80" s="124"/>
      <c r="F80" s="300">
        <v>4200</v>
      </c>
      <c r="G80" s="124"/>
      <c r="H80" s="125"/>
      <c r="I80" s="56">
        <f>SUM('Research:Co-PI 4'!I80)</f>
        <v>0</v>
      </c>
      <c r="J80" s="56">
        <f>SUM('Research:Co-PI 4'!J80)</f>
        <v>0</v>
      </c>
      <c r="K80" s="56">
        <f>SUM('Research:Co-PI 4'!K80)</f>
        <v>0</v>
      </c>
      <c r="L80" s="56">
        <f>SUM('Research:Co-PI 4'!L80)</f>
        <v>0</v>
      </c>
      <c r="M80" s="56">
        <f>SUM('Research:Co-PI 4'!M80)</f>
        <v>0</v>
      </c>
      <c r="N80" s="56">
        <f>SUM('Research:Co-PI 4'!N80)</f>
        <v>0</v>
      </c>
      <c r="O80" s="145"/>
      <c r="P80" s="127"/>
      <c r="Q80" s="128"/>
      <c r="R80" s="129"/>
    </row>
    <row r="81" spans="1:19" s="13" customFormat="1" ht="12.75" x14ac:dyDescent="0.2">
      <c r="A81" s="1"/>
      <c r="B81" s="1"/>
      <c r="C81" s="1"/>
      <c r="D81" s="34" t="s">
        <v>52</v>
      </c>
      <c r="E81" s="84"/>
      <c r="F81" s="300">
        <v>9231</v>
      </c>
      <c r="G81" s="84"/>
      <c r="H81" s="85"/>
      <c r="I81" s="56">
        <f>SUM('Research:Co-PI 4'!I81:I82)</f>
        <v>0</v>
      </c>
      <c r="J81" s="56">
        <f>SUM('Research:Co-PI 4'!J81:J82)</f>
        <v>0</v>
      </c>
      <c r="K81" s="56">
        <f>SUM('Research:Co-PI 4'!K81:K82)</f>
        <v>0</v>
      </c>
      <c r="L81" s="56">
        <f>SUM('Research:Co-PI 4'!L81:L82)</f>
        <v>0</v>
      </c>
      <c r="M81" s="56">
        <f>SUM('Research:Co-PI 4'!M81:M82)</f>
        <v>0</v>
      </c>
      <c r="N81" s="56">
        <f>SUM('Research:Co-PI 4'!N81:N82)</f>
        <v>0</v>
      </c>
      <c r="O81" s="142"/>
      <c r="Q81" s="58"/>
      <c r="R81" s="66"/>
    </row>
    <row r="82" spans="1:19" x14ac:dyDescent="0.2">
      <c r="D82" s="34" t="s">
        <v>52</v>
      </c>
      <c r="E82" s="40"/>
      <c r="F82" s="300"/>
      <c r="G82" s="135"/>
      <c r="H82" s="135"/>
      <c r="I82" s="136"/>
      <c r="J82" s="137"/>
      <c r="K82" s="137"/>
      <c r="L82" s="137"/>
      <c r="M82" s="137"/>
      <c r="N82" s="137"/>
      <c r="O82" s="314"/>
    </row>
    <row r="83" spans="1:19" ht="12.75" x14ac:dyDescent="0.2">
      <c r="B83" s="34"/>
      <c r="C83" s="34"/>
      <c r="D83" s="34" t="s">
        <v>62</v>
      </c>
      <c r="E83" s="44"/>
      <c r="F83" s="300"/>
      <c r="G83" s="44"/>
      <c r="H83" s="44"/>
      <c r="I83" s="56">
        <f>SUM('Research:Co-PI 4'!I83)</f>
        <v>0</v>
      </c>
      <c r="J83" s="56">
        <f>SUM('Research:Co-PI 4'!J83)</f>
        <v>0</v>
      </c>
      <c r="K83" s="56">
        <f>SUM('Research:Co-PI 4'!K83)</f>
        <v>0</v>
      </c>
      <c r="L83" s="56">
        <f>SUM('Research:Co-PI 4'!L83)</f>
        <v>0</v>
      </c>
      <c r="M83" s="56">
        <f>SUM('Research:Co-PI 4'!M83)</f>
        <v>0</v>
      </c>
      <c r="N83" s="56">
        <f>SUM('Research:Co-PI 4'!N83)</f>
        <v>0</v>
      </c>
      <c r="O83" s="142"/>
    </row>
    <row r="84" spans="1:19" s="22" customFormat="1" ht="12.75" x14ac:dyDescent="0.2">
      <c r="A84" s="1"/>
      <c r="B84" s="34"/>
      <c r="C84" s="34"/>
      <c r="D84" s="34" t="s">
        <v>63</v>
      </c>
      <c r="E84" s="45"/>
      <c r="F84" s="300">
        <v>9250</v>
      </c>
      <c r="G84" s="45"/>
      <c r="H84" s="45"/>
      <c r="I84" s="56">
        <f>SUM('Research:Co-PI 4'!I84)</f>
        <v>0</v>
      </c>
      <c r="J84" s="56">
        <f>SUM('Research:Co-PI 4'!J84)</f>
        <v>0</v>
      </c>
      <c r="K84" s="56">
        <f>SUM('Research:Co-PI 4'!K84)</f>
        <v>0</v>
      </c>
      <c r="L84" s="56">
        <f>SUM('Research:Co-PI 4'!L84)</f>
        <v>0</v>
      </c>
      <c r="M84" s="56">
        <f>SUM('Research:Co-PI 4'!M84)</f>
        <v>0</v>
      </c>
      <c r="N84" s="56">
        <f>SUM('Research:Co-PI 4'!N84)</f>
        <v>0</v>
      </c>
      <c r="O84" s="142"/>
      <c r="Q84" s="65"/>
      <c r="R84" s="77"/>
    </row>
    <row r="85" spans="1:19" s="26" customFormat="1" ht="12.75" x14ac:dyDescent="0.2">
      <c r="A85" s="1"/>
      <c r="B85" s="34"/>
      <c r="C85" s="34"/>
      <c r="D85" s="34" t="s">
        <v>64</v>
      </c>
      <c r="E85" s="46"/>
      <c r="F85" s="300"/>
      <c r="G85" s="46"/>
      <c r="H85" s="46"/>
      <c r="I85" s="56">
        <f>SUM('Research:Co-PI 4'!I85)</f>
        <v>0</v>
      </c>
      <c r="J85" s="56">
        <f>SUM('Research:Co-PI 4'!J85)</f>
        <v>0</v>
      </c>
      <c r="K85" s="56">
        <f>SUM('Research:Co-PI 4'!K85)</f>
        <v>0</v>
      </c>
      <c r="L85" s="56">
        <f>SUM('Research:Co-PI 4'!L85)</f>
        <v>0</v>
      </c>
      <c r="M85" s="56">
        <f>SUM('Research:Co-PI 4'!M85)</f>
        <v>0</v>
      </c>
      <c r="N85" s="56">
        <f>SUM('Research:Co-PI 4'!N85)</f>
        <v>0</v>
      </c>
      <c r="O85" s="142"/>
      <c r="R85" s="78"/>
    </row>
    <row r="86" spans="1:19" s="122" customFormat="1" ht="14.25" x14ac:dyDescent="0.2">
      <c r="A86" s="1"/>
      <c r="B86" s="34"/>
      <c r="C86" s="34"/>
      <c r="D86" s="34" t="s">
        <v>65</v>
      </c>
      <c r="E86" s="146"/>
      <c r="F86" s="300"/>
      <c r="G86" s="146"/>
      <c r="H86" s="147"/>
      <c r="I86" s="56">
        <f>SUM('Research:Co-PI 4'!I86)</f>
        <v>0</v>
      </c>
      <c r="J86" s="56">
        <f>SUM('Research:Co-PI 4'!J86)</f>
        <v>0</v>
      </c>
      <c r="K86" s="56">
        <f>SUM('Research:Co-PI 4'!K86)</f>
        <v>0</v>
      </c>
      <c r="L86" s="56">
        <f>SUM('Research:Co-PI 4'!L86)</f>
        <v>0</v>
      </c>
      <c r="M86" s="56">
        <f>SUM('Research:Co-PI 4'!M86)</f>
        <v>0</v>
      </c>
      <c r="N86" s="56">
        <f>SUM('Research:Co-PI 4'!N86)</f>
        <v>0</v>
      </c>
      <c r="O86" s="145"/>
      <c r="R86" s="132"/>
    </row>
    <row r="87" spans="1:19" ht="12.75" x14ac:dyDescent="0.2">
      <c r="B87" s="34"/>
      <c r="C87" s="34"/>
      <c r="D87" s="34" t="s">
        <v>66</v>
      </c>
      <c r="E87" s="40"/>
      <c r="F87" s="300"/>
      <c r="G87" s="40"/>
      <c r="H87" s="35"/>
      <c r="I87" s="56">
        <f>SUM('Research:Co-PI 4'!I87)</f>
        <v>0</v>
      </c>
      <c r="J87" s="56">
        <f>SUM('Research:Co-PI 4'!J87)</f>
        <v>0</v>
      </c>
      <c r="K87" s="56">
        <f>SUM('Research:Co-PI 4'!K87)</f>
        <v>0</v>
      </c>
      <c r="L87" s="56">
        <f>SUM('Research:Co-PI 4'!L87)</f>
        <v>0</v>
      </c>
      <c r="M87" s="56">
        <f>SUM('Research:Co-PI 4'!M87)</f>
        <v>0</v>
      </c>
      <c r="N87" s="56">
        <f>SUM('Research:Co-PI 4'!N87)</f>
        <v>0</v>
      </c>
      <c r="O87" s="142"/>
    </row>
    <row r="88" spans="1:19" s="122" customFormat="1" ht="14.25" x14ac:dyDescent="0.2">
      <c r="A88" s="1"/>
      <c r="B88" s="1"/>
      <c r="C88" s="1"/>
      <c r="D88" s="34" t="s">
        <v>156</v>
      </c>
      <c r="E88" s="124"/>
      <c r="F88" s="300"/>
      <c r="G88" s="124"/>
      <c r="H88" s="125"/>
      <c r="I88" s="56">
        <f>SUM('Research:Co-PI 4'!I88)</f>
        <v>0</v>
      </c>
      <c r="J88" s="56">
        <f>SUM('Research:Co-PI 4'!J88)</f>
        <v>0</v>
      </c>
      <c r="K88" s="56">
        <f>SUM('Research:Co-PI 4'!K88)</f>
        <v>0</v>
      </c>
      <c r="L88" s="56">
        <f>SUM('Research:Co-PI 4'!L88)</f>
        <v>0</v>
      </c>
      <c r="M88" s="56">
        <f>SUM('Research:Co-PI 4'!M88)</f>
        <v>0</v>
      </c>
      <c r="N88" s="56">
        <f>SUM('Research:Co-PI 4'!N88)</f>
        <v>0</v>
      </c>
      <c r="O88" s="145"/>
      <c r="P88" s="127"/>
      <c r="Q88" s="128"/>
      <c r="R88" s="129"/>
    </row>
    <row r="89" spans="1:19" x14ac:dyDescent="0.2">
      <c r="C89" s="36" t="s">
        <v>153</v>
      </c>
      <c r="F89" s="303"/>
      <c r="G89" s="248"/>
      <c r="H89" s="312"/>
      <c r="I89" s="313"/>
      <c r="J89" s="313"/>
      <c r="K89" s="313"/>
      <c r="L89" s="313"/>
      <c r="M89" s="313"/>
      <c r="N89" s="313"/>
    </row>
    <row r="90" spans="1:19" s="2" customFormat="1" ht="12.75" x14ac:dyDescent="0.2">
      <c r="A90" s="1"/>
      <c r="B90" s="1"/>
      <c r="C90" s="1"/>
      <c r="D90" s="34" t="s">
        <v>39</v>
      </c>
      <c r="E90" s="1"/>
      <c r="F90" s="300">
        <v>9110</v>
      </c>
      <c r="G90" s="1"/>
      <c r="H90" s="47"/>
      <c r="I90" s="56">
        <f>SUM('Research:Co-PI 4'!I90)</f>
        <v>0</v>
      </c>
      <c r="J90" s="56">
        <f>SUM('Research:Co-PI 4'!J90)</f>
        <v>0</v>
      </c>
      <c r="K90" s="56">
        <f>SUM('Research:Co-PI 4'!K90)</f>
        <v>0</v>
      </c>
      <c r="L90" s="56">
        <f>SUM('Research:Co-PI 4'!L90)</f>
        <v>0</v>
      </c>
      <c r="M90" s="56">
        <f>SUM('Research:Co-PI 4'!M90)</f>
        <v>0</v>
      </c>
      <c r="N90" s="56">
        <f>SUM('Research:Co-PI 4'!N90)</f>
        <v>0</v>
      </c>
      <c r="O90" s="144"/>
      <c r="P90" s="12" t="s">
        <v>112</v>
      </c>
      <c r="Q90" s="141">
        <f>N70+N90</f>
        <v>0</v>
      </c>
      <c r="R90" s="67"/>
      <c r="S90" s="1"/>
    </row>
    <row r="91" spans="1:19" s="2" customFormat="1" ht="12.75" x14ac:dyDescent="0.2">
      <c r="A91" s="1"/>
      <c r="B91" s="1"/>
      <c r="C91" s="1"/>
      <c r="D91" s="34" t="s">
        <v>40</v>
      </c>
      <c r="E91" s="1"/>
      <c r="F91" s="1"/>
      <c r="G91" s="1"/>
      <c r="H91" s="1"/>
      <c r="I91" s="56">
        <f>SUM('Research:Co-PI 4'!I91)</f>
        <v>0</v>
      </c>
      <c r="J91" s="56">
        <f>SUM('Research:Co-PI 4'!J91)</f>
        <v>0</v>
      </c>
      <c r="K91" s="56">
        <f>SUM('Research:Co-PI 4'!K91)</f>
        <v>0</v>
      </c>
      <c r="L91" s="56">
        <f>SUM('Research:Co-PI 4'!L91)</f>
        <v>0</v>
      </c>
      <c r="M91" s="56">
        <f>SUM('Research:Co-PI 4'!M91)</f>
        <v>0</v>
      </c>
      <c r="N91" s="56">
        <f>SUM('Research:Co-PI 4'!N91)</f>
        <v>0</v>
      </c>
      <c r="O91" s="144"/>
      <c r="P91" s="12" t="s">
        <v>113</v>
      </c>
      <c r="Q91" s="141">
        <f t="shared" ref="Q91:Q93" si="6">N71+N91</f>
        <v>0</v>
      </c>
      <c r="R91" s="67"/>
      <c r="S91" s="1"/>
    </row>
    <row r="92" spans="1:19" s="2" customFormat="1" ht="12.75" x14ac:dyDescent="0.2">
      <c r="A92" s="1"/>
      <c r="B92" s="1"/>
      <c r="C92" s="1"/>
      <c r="D92" s="34" t="s">
        <v>41</v>
      </c>
      <c r="E92" s="1"/>
      <c r="F92" s="1"/>
      <c r="G92" s="1"/>
      <c r="H92" s="1"/>
      <c r="I92" s="56">
        <f>SUM('Research:Co-PI 4'!I92)</f>
        <v>0</v>
      </c>
      <c r="J92" s="56">
        <f>SUM('Research:Co-PI 4'!J92)</f>
        <v>0</v>
      </c>
      <c r="K92" s="56">
        <f>SUM('Research:Co-PI 4'!K92)</f>
        <v>0</v>
      </c>
      <c r="L92" s="56">
        <f>SUM('Research:Co-PI 4'!L92)</f>
        <v>0</v>
      </c>
      <c r="M92" s="56">
        <f>SUM('Research:Co-PI 4'!M92)</f>
        <v>0</v>
      </c>
      <c r="N92" s="56">
        <f>SUM('Research:Co-PI 4'!N92)</f>
        <v>0</v>
      </c>
      <c r="O92" s="144"/>
      <c r="P92" s="12" t="s">
        <v>114</v>
      </c>
      <c r="Q92" s="141">
        <f t="shared" si="6"/>
        <v>0</v>
      </c>
      <c r="R92" s="67"/>
      <c r="S92" s="1"/>
    </row>
    <row r="93" spans="1:19" s="2" customFormat="1" ht="12.75" x14ac:dyDescent="0.2">
      <c r="A93" s="1"/>
      <c r="B93" s="1"/>
      <c r="C93" s="1"/>
      <c r="D93" s="34" t="s">
        <v>42</v>
      </c>
      <c r="E93" s="1"/>
      <c r="F93" s="1"/>
      <c r="G93" s="1"/>
      <c r="H93" s="1"/>
      <c r="I93" s="56">
        <f>SUM('Research:Co-PI 4'!I93)</f>
        <v>0</v>
      </c>
      <c r="J93" s="56">
        <f>SUM('Research:Co-PI 4'!J93)</f>
        <v>0</v>
      </c>
      <c r="K93" s="56">
        <f>SUM('Research:Co-PI 4'!K93)</f>
        <v>0</v>
      </c>
      <c r="L93" s="56">
        <f>SUM('Research:Co-PI 4'!L93)</f>
        <v>0</v>
      </c>
      <c r="M93" s="56">
        <f>SUM('Research:Co-PI 4'!M93)</f>
        <v>0</v>
      </c>
      <c r="N93" s="56">
        <f>SUM('Research:Co-PI 4'!N93)</f>
        <v>0</v>
      </c>
      <c r="O93" s="144"/>
      <c r="P93" s="12" t="s">
        <v>115</v>
      </c>
      <c r="Q93" s="141">
        <f t="shared" si="6"/>
        <v>0</v>
      </c>
      <c r="R93" s="67"/>
      <c r="S93" s="1"/>
    </row>
    <row r="94" spans="1:19" s="2" customFormat="1" ht="12.75" x14ac:dyDescent="0.2">
      <c r="A94" s="139"/>
      <c r="B94" s="139"/>
      <c r="C94" s="99" t="s">
        <v>157</v>
      </c>
      <c r="D94" s="139"/>
      <c r="E94" s="1"/>
      <c r="F94" s="1"/>
      <c r="G94" s="1"/>
      <c r="H94" s="1"/>
      <c r="I94" s="56">
        <f>SUM('Research:Co-PI 4'!I94)</f>
        <v>0</v>
      </c>
      <c r="J94" s="56">
        <f>SUM('Research:Co-PI 4'!J94)</f>
        <v>0</v>
      </c>
      <c r="K94" s="56">
        <f>SUM('Research:Co-PI 4'!K94)</f>
        <v>0</v>
      </c>
      <c r="L94" s="56">
        <f>SUM('Research:Co-PI 4'!L94)</f>
        <v>0</v>
      </c>
      <c r="M94" s="56">
        <f>SUM('Research:Co-PI 4'!M94)</f>
        <v>0</v>
      </c>
      <c r="N94" s="288">
        <f>SUM(N90:N93)</f>
        <v>0</v>
      </c>
      <c r="O94" s="144"/>
      <c r="P94" s="10" t="s">
        <v>86</v>
      </c>
      <c r="Q94" s="279">
        <f>SUM(Q90:Q93)</f>
        <v>0</v>
      </c>
      <c r="R94" s="67"/>
      <c r="S94" s="1"/>
    </row>
    <row r="95" spans="1:19" s="290" customFormat="1" ht="12.75" x14ac:dyDescent="0.2">
      <c r="A95" s="207"/>
      <c r="B95" s="207" t="s">
        <v>24</v>
      </c>
      <c r="C95" s="207"/>
      <c r="D95" s="207"/>
      <c r="E95" s="289"/>
      <c r="F95" s="289"/>
      <c r="G95" s="289"/>
      <c r="H95" s="289"/>
      <c r="I95" s="282">
        <f>SUM('Research:Co-PI 4'!I95)</f>
        <v>0</v>
      </c>
      <c r="J95" s="282">
        <f>SUM('Research:Co-PI 4'!J95)</f>
        <v>0</v>
      </c>
      <c r="K95" s="282">
        <f>SUM('Research:Co-PI 4'!K95)</f>
        <v>0</v>
      </c>
      <c r="L95" s="282">
        <f>SUM('Research:Co-PI 4'!L95)</f>
        <v>0</v>
      </c>
      <c r="M95" s="282">
        <f>SUM('Research:Co-PI 4'!M95)</f>
        <v>0</v>
      </c>
      <c r="N95" s="283">
        <f>SUM(N94,N83:N88,N80:N81)</f>
        <v>0</v>
      </c>
      <c r="O95" s="247"/>
      <c r="P95" s="139"/>
      <c r="Q95" s="194"/>
      <c r="R95" s="195"/>
      <c r="S95" s="139"/>
    </row>
    <row r="96" spans="1:19" s="2" customFormat="1" ht="12.75" x14ac:dyDescent="0.2">
      <c r="A96" s="10"/>
      <c r="B96" s="10"/>
      <c r="C96" s="10"/>
      <c r="D96" s="34"/>
      <c r="E96" s="1"/>
      <c r="F96" s="1"/>
      <c r="G96" s="1"/>
      <c r="H96" s="1"/>
      <c r="I96" s="1"/>
      <c r="J96" s="1"/>
      <c r="K96" s="1"/>
      <c r="L96" s="1"/>
      <c r="M96" s="1"/>
      <c r="N96" s="1"/>
      <c r="O96" s="144"/>
      <c r="P96" s="1"/>
      <c r="Q96" s="59"/>
      <c r="R96" s="67"/>
      <c r="S96" s="1"/>
    </row>
    <row r="97" spans="1:18" s="122" customFormat="1" ht="14.25" x14ac:dyDescent="0.2">
      <c r="A97" s="214" t="s">
        <v>33</v>
      </c>
      <c r="B97" s="214"/>
      <c r="C97" s="214"/>
      <c r="D97" s="291"/>
      <c r="E97" s="214"/>
      <c r="F97" s="214"/>
      <c r="G97" s="214"/>
      <c r="H97" s="214"/>
      <c r="I97" s="218">
        <f>SUM('Research:Co-PI 4'!I97)</f>
        <v>0</v>
      </c>
      <c r="J97" s="218">
        <f>SUM('Research:Co-PI 4'!J97)</f>
        <v>0</v>
      </c>
      <c r="K97" s="218">
        <f>SUM('Research:Co-PI 4'!K97)</f>
        <v>0</v>
      </c>
      <c r="L97" s="218">
        <f>SUM('Research:Co-PI 4'!L97)</f>
        <v>0</v>
      </c>
      <c r="M97" s="218">
        <f>SUM('Research:Co-PI 4'!M97)</f>
        <v>0</v>
      </c>
      <c r="N97" s="292">
        <f>SUM(N95,N77)</f>
        <v>0</v>
      </c>
      <c r="O97" s="145"/>
      <c r="Q97" s="293"/>
      <c r="R97" s="132"/>
    </row>
    <row r="98" spans="1:18" x14ac:dyDescent="0.2">
      <c r="D98" s="34"/>
    </row>
    <row r="99" spans="1:18" x14ac:dyDescent="0.2">
      <c r="B99" s="1" t="s">
        <v>35</v>
      </c>
      <c r="D99" s="34"/>
    </row>
    <row r="100" spans="1:18" x14ac:dyDescent="0.2">
      <c r="D100" s="25" t="s">
        <v>37</v>
      </c>
      <c r="I100" s="56">
        <f>SUM('Research:Co-PI 4'!I100)</f>
        <v>0</v>
      </c>
      <c r="J100" s="56">
        <f>SUM('Research:Co-PI 4'!J100)</f>
        <v>0</v>
      </c>
      <c r="K100" s="56">
        <f>SUM('Research:Co-PI 4'!K100)</f>
        <v>0</v>
      </c>
      <c r="L100" s="56">
        <f>SUM('Research:Co-PI 4'!L100)</f>
        <v>0</v>
      </c>
      <c r="M100" s="56">
        <f>SUM('Research:Co-PI 4'!M100)</f>
        <v>0</v>
      </c>
      <c r="N100" s="56">
        <f>SUM('Research:Co-PI 4'!N100)</f>
        <v>0</v>
      </c>
    </row>
    <row r="101" spans="1:18" x14ac:dyDescent="0.2">
      <c r="A101" s="22"/>
      <c r="B101" s="22"/>
      <c r="C101" s="22"/>
      <c r="D101" s="25" t="s">
        <v>38</v>
      </c>
      <c r="I101" s="56">
        <f>SUM('Research:Co-PI 4'!I101)</f>
        <v>0</v>
      </c>
      <c r="J101" s="56">
        <f>SUM('Research:Co-PI 4'!J101)</f>
        <v>0</v>
      </c>
      <c r="K101" s="56">
        <f>SUM('Research:Co-PI 4'!K101)</f>
        <v>0</v>
      </c>
      <c r="L101" s="56">
        <f>SUM('Research:Co-PI 4'!L101)</f>
        <v>0</v>
      </c>
      <c r="M101" s="56">
        <f>SUM('Research:Co-PI 4'!M101)</f>
        <v>0</v>
      </c>
      <c r="N101" s="56">
        <f>SUM('Research:Co-PI 4'!N101)</f>
        <v>0</v>
      </c>
    </row>
    <row r="102" spans="1:18" x14ac:dyDescent="0.2">
      <c r="A102" s="26"/>
      <c r="B102" s="26"/>
      <c r="C102" s="26"/>
      <c r="D102" s="27" t="s">
        <v>36</v>
      </c>
      <c r="I102" s="56">
        <f>SUM('Research:Co-PI 4'!I102)</f>
        <v>0</v>
      </c>
      <c r="J102" s="56">
        <f>SUM('Research:Co-PI 4'!J102)</f>
        <v>0</v>
      </c>
      <c r="K102" s="56">
        <f>SUM('Research:Co-PI 4'!K102)</f>
        <v>0</v>
      </c>
      <c r="L102" s="56">
        <f>SUM('Research:Co-PI 4'!L102)</f>
        <v>0</v>
      </c>
      <c r="M102" s="56">
        <f>SUM('Research:Co-PI 4'!M102)</f>
        <v>0</v>
      </c>
      <c r="N102" s="56">
        <f>SUM('Research:Co-PI 4'!N102)</f>
        <v>0</v>
      </c>
      <c r="P102" s="148" t="s">
        <v>49</v>
      </c>
      <c r="Q102" s="94" t="e">
        <f>N102/N77</f>
        <v>#DIV/0!</v>
      </c>
    </row>
    <row r="103" spans="1:18" s="122" customFormat="1" ht="14.25" x14ac:dyDescent="0.2">
      <c r="A103" s="214" t="s">
        <v>23</v>
      </c>
      <c r="B103" s="214"/>
      <c r="C103" s="214"/>
      <c r="D103" s="214"/>
      <c r="E103" s="214"/>
      <c r="F103" s="214"/>
      <c r="G103" s="214"/>
      <c r="H103" s="294"/>
      <c r="I103" s="218">
        <f>SUM('Research:Co-PI 4'!I103)</f>
        <v>0</v>
      </c>
      <c r="J103" s="218">
        <f>SUM('Research:Co-PI 4'!J103)</f>
        <v>0</v>
      </c>
      <c r="K103" s="218">
        <f>SUM('Research:Co-PI 4'!K103)</f>
        <v>0</v>
      </c>
      <c r="L103" s="218">
        <f>SUM('Research:Co-PI 4'!L103)</f>
        <v>0</v>
      </c>
      <c r="M103" s="218">
        <f>SUM('Research:Co-PI 4'!M103)</f>
        <v>0</v>
      </c>
      <c r="N103" s="218">
        <f>SUM('Research:Co-PI 4'!N103)</f>
        <v>0</v>
      </c>
      <c r="O103" s="145"/>
      <c r="P103" s="139" t="s">
        <v>48</v>
      </c>
      <c r="Q103" s="131" t="e">
        <f>N103/N77</f>
        <v>#DIV/0!</v>
      </c>
      <c r="R103" s="132"/>
    </row>
    <row r="104" spans="1:18" x14ac:dyDescent="0.2">
      <c r="D104" s="34"/>
      <c r="I104" s="83"/>
      <c r="J104" s="83"/>
      <c r="K104" s="83"/>
      <c r="L104" s="83"/>
      <c r="M104" s="83"/>
      <c r="N104" s="17"/>
    </row>
    <row r="105" spans="1:18" s="286" customFormat="1" ht="15.75" thickBot="1" x14ac:dyDescent="0.25">
      <c r="A105" s="270" t="s">
        <v>13</v>
      </c>
      <c r="B105" s="271"/>
      <c r="C105" s="271"/>
      <c r="D105" s="295"/>
      <c r="E105" s="256"/>
      <c r="F105" s="256"/>
      <c r="G105" s="256"/>
      <c r="H105" s="296"/>
      <c r="I105" s="257">
        <f>SUM(I103,I97)</f>
        <v>0</v>
      </c>
      <c r="J105" s="257">
        <f t="shared" ref="J105:M105" si="7">SUM(J103,J97)</f>
        <v>0</v>
      </c>
      <c r="K105" s="257">
        <f t="shared" si="7"/>
        <v>0</v>
      </c>
      <c r="L105" s="257">
        <f t="shared" si="7"/>
        <v>0</v>
      </c>
      <c r="M105" s="257">
        <f t="shared" si="7"/>
        <v>0</v>
      </c>
      <c r="N105" s="258">
        <f>SUM(N103,N97)</f>
        <v>0</v>
      </c>
      <c r="O105" s="285"/>
      <c r="Q105" s="297"/>
      <c r="R105" s="287"/>
    </row>
    <row r="106" spans="1:18" x14ac:dyDescent="0.2">
      <c r="A106" s="108"/>
      <c r="B106" s="108"/>
      <c r="C106" s="108"/>
      <c r="D106" s="108"/>
    </row>
    <row r="107" spans="1:18" x14ac:dyDescent="0.2">
      <c r="A107" s="108"/>
      <c r="B107" s="108"/>
      <c r="C107" s="108"/>
      <c r="D107" s="112" t="s">
        <v>55</v>
      </c>
    </row>
    <row r="108" spans="1:18" x14ac:dyDescent="0.2">
      <c r="A108" s="108"/>
      <c r="B108" s="108"/>
      <c r="C108" s="108"/>
      <c r="D108" s="112" t="s">
        <v>56</v>
      </c>
    </row>
    <row r="109" spans="1:18" x14ac:dyDescent="0.2">
      <c r="A109" s="108"/>
      <c r="B109" s="108"/>
      <c r="C109" s="108"/>
      <c r="D109" s="112" t="s">
        <v>57</v>
      </c>
    </row>
    <row r="110" spans="1:18" x14ac:dyDescent="0.2">
      <c r="A110" s="108"/>
      <c r="B110" s="108"/>
      <c r="C110" s="108"/>
      <c r="D110" s="112" t="s">
        <v>58</v>
      </c>
    </row>
    <row r="111" spans="1:18" x14ac:dyDescent="0.2">
      <c r="A111" s="156"/>
      <c r="B111" s="108"/>
      <c r="C111" s="108"/>
      <c r="D111" s="112" t="s">
        <v>53</v>
      </c>
    </row>
    <row r="112" spans="1:18" x14ac:dyDescent="0.2">
      <c r="A112" s="156"/>
      <c r="B112" s="108"/>
      <c r="C112" s="108"/>
      <c r="D112" s="112" t="s">
        <v>54</v>
      </c>
    </row>
    <row r="113" spans="1:4" x14ac:dyDescent="0.2">
      <c r="A113" s="156"/>
      <c r="B113" s="108"/>
      <c r="C113" s="108"/>
      <c r="D113" s="108"/>
    </row>
    <row r="114" spans="1:4" x14ac:dyDescent="0.2">
      <c r="A114" s="156"/>
      <c r="B114" s="108"/>
      <c r="C114" s="108"/>
      <c r="D114" s="108"/>
    </row>
    <row r="115" spans="1:4" x14ac:dyDescent="0.2">
      <c r="A115" s="108"/>
      <c r="B115" s="108"/>
      <c r="C115" s="108"/>
      <c r="D115" s="108"/>
    </row>
    <row r="116" spans="1:4" x14ac:dyDescent="0.2">
      <c r="A116" s="108"/>
      <c r="B116" s="108"/>
      <c r="C116" s="108"/>
      <c r="D116" s="108"/>
    </row>
    <row r="117" spans="1:4" x14ac:dyDescent="0.2">
      <c r="A117" s="156"/>
      <c r="B117" s="108"/>
      <c r="C117" s="108"/>
      <c r="D117" s="108"/>
    </row>
    <row r="118" spans="1:4" x14ac:dyDescent="0.2">
      <c r="A118" s="156"/>
      <c r="B118" s="108"/>
      <c r="C118" s="108"/>
      <c r="D118" s="156"/>
    </row>
    <row r="119" spans="1:4" x14ac:dyDescent="0.2">
      <c r="A119" s="156"/>
      <c r="B119" s="108"/>
      <c r="C119" s="108"/>
      <c r="D119" s="156"/>
    </row>
    <row r="120" spans="1:4" x14ac:dyDescent="0.2">
      <c r="A120" s="156"/>
      <c r="B120" s="108"/>
      <c r="C120" s="108"/>
      <c r="D120" s="156"/>
    </row>
    <row r="121" spans="1:4" x14ac:dyDescent="0.2">
      <c r="A121" s="156"/>
      <c r="B121" s="108"/>
      <c r="C121" s="108"/>
      <c r="D121" s="156"/>
    </row>
    <row r="122" spans="1:4" x14ac:dyDescent="0.2">
      <c r="A122" s="156"/>
      <c r="B122" s="108"/>
      <c r="C122" s="108"/>
      <c r="D122" s="156"/>
    </row>
    <row r="123" spans="1:4" x14ac:dyDescent="0.2">
      <c r="A123" s="156"/>
      <c r="B123" s="108"/>
      <c r="C123" s="108"/>
      <c r="D123" s="156"/>
    </row>
    <row r="124" spans="1:4" x14ac:dyDescent="0.2">
      <c r="A124" s="108"/>
      <c r="B124" s="108"/>
      <c r="C124" s="108"/>
      <c r="D124" s="108"/>
    </row>
    <row r="125" spans="1:4" x14ac:dyDescent="0.2">
      <c r="A125" s="108"/>
      <c r="B125" s="108"/>
      <c r="C125" s="108"/>
      <c r="D125" s="108"/>
    </row>
    <row r="126" spans="1:4" x14ac:dyDescent="0.2">
      <c r="A126" s="108"/>
      <c r="B126" s="108"/>
      <c r="C126" s="108"/>
      <c r="D126" s="108"/>
    </row>
    <row r="127" spans="1:4" x14ac:dyDescent="0.2">
      <c r="A127" s="108"/>
      <c r="B127" s="108"/>
      <c r="C127" s="108"/>
      <c r="D127" s="108"/>
    </row>
    <row r="128" spans="1:4" x14ac:dyDescent="0.2">
      <c r="A128" s="108"/>
      <c r="B128" s="108"/>
      <c r="C128" s="108"/>
      <c r="D128" s="108"/>
    </row>
    <row r="129" spans="1:4" x14ac:dyDescent="0.2">
      <c r="A129" s="108"/>
      <c r="B129" s="108"/>
      <c r="C129" s="108"/>
      <c r="D129" s="108"/>
    </row>
    <row r="130" spans="1:4" x14ac:dyDescent="0.2">
      <c r="A130" s="108"/>
      <c r="B130" s="108"/>
      <c r="C130" s="108"/>
      <c r="D130" s="108"/>
    </row>
    <row r="131" spans="1:4" x14ac:dyDescent="0.2">
      <c r="A131" s="108"/>
      <c r="B131" s="108"/>
      <c r="C131" s="108"/>
      <c r="D131" s="108"/>
    </row>
    <row r="132" spans="1:4" x14ac:dyDescent="0.2">
      <c r="A132" s="108"/>
      <c r="B132" s="108"/>
      <c r="C132" s="108"/>
      <c r="D132" s="108"/>
    </row>
    <row r="133" spans="1:4" x14ac:dyDescent="0.2">
      <c r="A133" s="108"/>
      <c r="B133" s="108"/>
      <c r="C133" s="108"/>
      <c r="D133" s="108"/>
    </row>
    <row r="134" spans="1:4" x14ac:dyDescent="0.2">
      <c r="A134" s="108"/>
      <c r="B134" s="108"/>
      <c r="C134" s="108"/>
      <c r="D134" s="108"/>
    </row>
    <row r="135" spans="1:4" x14ac:dyDescent="0.2">
      <c r="A135" s="108"/>
      <c r="B135" s="108"/>
      <c r="C135" s="108"/>
      <c r="D135" s="108"/>
    </row>
    <row r="136" spans="1:4" x14ac:dyDescent="0.2">
      <c r="A136" s="108"/>
      <c r="B136" s="108"/>
      <c r="C136" s="108"/>
      <c r="D136" s="108"/>
    </row>
    <row r="137" spans="1:4" x14ac:dyDescent="0.2">
      <c r="A137" s="108"/>
      <c r="B137" s="108"/>
      <c r="C137" s="108"/>
      <c r="D137" s="108"/>
    </row>
    <row r="138" spans="1:4" x14ac:dyDescent="0.2">
      <c r="A138" s="108"/>
      <c r="B138" s="108"/>
      <c r="C138" s="108"/>
      <c r="D138" s="108"/>
    </row>
    <row r="139" spans="1:4" x14ac:dyDescent="0.2">
      <c r="A139" s="108"/>
      <c r="B139" s="108"/>
      <c r="C139" s="108"/>
      <c r="D139" s="108"/>
    </row>
    <row r="140" spans="1:4" x14ac:dyDescent="0.2">
      <c r="A140" s="108"/>
      <c r="B140" s="108"/>
      <c r="C140" s="108"/>
      <c r="D140" s="108"/>
    </row>
    <row r="141" spans="1:4" x14ac:dyDescent="0.2">
      <c r="A141" s="108"/>
      <c r="B141" s="108"/>
      <c r="C141" s="108"/>
      <c r="D141" s="108"/>
    </row>
    <row r="142" spans="1:4" x14ac:dyDescent="0.2">
      <c r="A142" s="108"/>
      <c r="B142" s="108"/>
      <c r="C142" s="108"/>
      <c r="D142" s="108"/>
    </row>
    <row r="143" spans="1:4" x14ac:dyDescent="0.2">
      <c r="A143" s="108"/>
      <c r="B143" s="108"/>
      <c r="C143" s="108"/>
      <c r="D143" s="108"/>
    </row>
    <row r="144" spans="1:4" x14ac:dyDescent="0.2">
      <c r="A144" s="108"/>
      <c r="B144" s="108"/>
      <c r="C144" s="108"/>
      <c r="D144" s="108"/>
    </row>
    <row r="145" spans="1:4" x14ac:dyDescent="0.2">
      <c r="A145" s="108"/>
      <c r="B145" s="108"/>
      <c r="C145" s="108"/>
      <c r="D145" s="108"/>
    </row>
    <row r="146" spans="1:4" x14ac:dyDescent="0.2">
      <c r="A146" s="108"/>
      <c r="B146" s="108"/>
      <c r="C146" s="108"/>
      <c r="D146" s="108"/>
    </row>
    <row r="147" spans="1:4" x14ac:dyDescent="0.2">
      <c r="A147" s="108"/>
      <c r="B147" s="108"/>
      <c r="C147" s="108"/>
      <c r="D147" s="108"/>
    </row>
    <row r="148" spans="1:4" x14ac:dyDescent="0.2">
      <c r="A148" s="108"/>
      <c r="B148" s="108"/>
      <c r="C148" s="108"/>
      <c r="D148" s="108"/>
    </row>
    <row r="149" spans="1:4" x14ac:dyDescent="0.2">
      <c r="A149" s="108"/>
      <c r="B149" s="108"/>
      <c r="C149" s="108"/>
      <c r="D149" s="108"/>
    </row>
    <row r="150" spans="1:4" x14ac:dyDescent="0.2">
      <c r="A150" s="108"/>
      <c r="B150" s="108"/>
      <c r="C150" s="108"/>
      <c r="D150" s="108"/>
    </row>
    <row r="151" spans="1:4" x14ac:dyDescent="0.2">
      <c r="A151" s="108"/>
      <c r="B151" s="108"/>
      <c r="C151" s="108"/>
      <c r="D151" s="108"/>
    </row>
    <row r="152" spans="1:4" x14ac:dyDescent="0.2">
      <c r="A152" s="108"/>
      <c r="B152" s="108"/>
      <c r="C152" s="108"/>
      <c r="D152" s="108"/>
    </row>
    <row r="153" spans="1:4" x14ac:dyDescent="0.2">
      <c r="A153" s="108"/>
      <c r="B153" s="108"/>
      <c r="C153" s="108"/>
      <c r="D153" s="108"/>
    </row>
    <row r="154" spans="1:4" x14ac:dyDescent="0.2">
      <c r="A154" s="108"/>
      <c r="B154" s="108"/>
      <c r="C154" s="108"/>
      <c r="D154" s="108"/>
    </row>
    <row r="155" spans="1:4" x14ac:dyDescent="0.2">
      <c r="A155" s="108"/>
      <c r="B155" s="108"/>
      <c r="C155" s="108"/>
      <c r="D155" s="108"/>
    </row>
    <row r="156" spans="1:4" x14ac:dyDescent="0.2">
      <c r="A156" s="108"/>
      <c r="B156" s="108"/>
      <c r="C156" s="108"/>
      <c r="D156" s="108"/>
    </row>
    <row r="157" spans="1:4" x14ac:dyDescent="0.2">
      <c r="A157" s="108"/>
      <c r="B157" s="108"/>
      <c r="C157" s="108"/>
      <c r="D157" s="108"/>
    </row>
    <row r="158" spans="1:4" x14ac:dyDescent="0.2">
      <c r="A158" s="108"/>
      <c r="B158" s="108"/>
      <c r="C158" s="108"/>
      <c r="D158" s="108"/>
    </row>
    <row r="159" spans="1:4" x14ac:dyDescent="0.2">
      <c r="A159" s="108"/>
      <c r="B159" s="108"/>
      <c r="C159" s="108"/>
      <c r="D159" s="108"/>
    </row>
    <row r="160" spans="1:4" x14ac:dyDescent="0.2">
      <c r="A160" s="108"/>
      <c r="B160" s="108"/>
      <c r="C160" s="108"/>
      <c r="D160" s="108"/>
    </row>
    <row r="161" spans="1:4" x14ac:dyDescent="0.2">
      <c r="A161" s="108"/>
      <c r="B161" s="108"/>
      <c r="C161" s="108"/>
      <c r="D161" s="108"/>
    </row>
    <row r="162" spans="1:4" x14ac:dyDescent="0.2">
      <c r="A162" s="108"/>
      <c r="B162" s="108"/>
      <c r="C162" s="108"/>
      <c r="D162" s="108"/>
    </row>
    <row r="163" spans="1:4" x14ac:dyDescent="0.2">
      <c r="A163" s="108"/>
      <c r="B163" s="108"/>
      <c r="C163" s="108"/>
      <c r="D163" s="108"/>
    </row>
    <row r="164" spans="1:4" x14ac:dyDescent="0.2">
      <c r="A164" s="108"/>
      <c r="B164" s="108"/>
      <c r="C164" s="108"/>
      <c r="D164" s="108"/>
    </row>
    <row r="165" spans="1:4" x14ac:dyDescent="0.2">
      <c r="A165" s="108"/>
      <c r="B165" s="108"/>
      <c r="C165" s="108"/>
      <c r="D165" s="108"/>
    </row>
    <row r="166" spans="1:4" x14ac:dyDescent="0.2">
      <c r="A166" s="108"/>
      <c r="B166" s="108"/>
      <c r="C166" s="108"/>
      <c r="D166" s="108"/>
    </row>
    <row r="167" spans="1:4" x14ac:dyDescent="0.2">
      <c r="A167" s="108"/>
      <c r="B167" s="108"/>
      <c r="C167" s="108"/>
      <c r="D167" s="108"/>
    </row>
    <row r="168" spans="1:4" x14ac:dyDescent="0.2">
      <c r="A168" s="108"/>
      <c r="B168" s="108"/>
      <c r="C168" s="108"/>
      <c r="D168" s="108"/>
    </row>
    <row r="169" spans="1:4" x14ac:dyDescent="0.2">
      <c r="A169" s="108"/>
      <c r="B169" s="108"/>
      <c r="C169" s="108"/>
      <c r="D169" s="108"/>
    </row>
    <row r="170" spans="1:4" x14ac:dyDescent="0.2">
      <c r="A170" s="108"/>
      <c r="B170" s="108"/>
      <c r="C170" s="108"/>
      <c r="D170" s="108"/>
    </row>
    <row r="171" spans="1:4" x14ac:dyDescent="0.2">
      <c r="A171" s="108"/>
      <c r="B171" s="108"/>
      <c r="C171" s="108"/>
      <c r="D171" s="108"/>
    </row>
    <row r="172" spans="1:4" x14ac:dyDescent="0.2">
      <c r="A172" s="108"/>
      <c r="B172" s="108"/>
      <c r="C172" s="108"/>
      <c r="D172" s="108"/>
    </row>
    <row r="173" spans="1:4" x14ac:dyDescent="0.2">
      <c r="A173" s="108"/>
      <c r="B173" s="108"/>
      <c r="C173" s="108"/>
      <c r="D173" s="108"/>
    </row>
    <row r="174" spans="1:4" x14ac:dyDescent="0.2">
      <c r="A174" s="108"/>
      <c r="B174" s="108"/>
      <c r="C174" s="108"/>
      <c r="D174" s="108"/>
    </row>
    <row r="175" spans="1:4" x14ac:dyDescent="0.2">
      <c r="A175" s="108"/>
      <c r="B175" s="108"/>
      <c r="C175" s="108"/>
      <c r="D175" s="108"/>
    </row>
    <row r="176" spans="1:4" x14ac:dyDescent="0.2">
      <c r="A176" s="108"/>
      <c r="B176" s="108"/>
      <c r="C176" s="108"/>
      <c r="D176" s="108"/>
    </row>
    <row r="177" spans="1:4" x14ac:dyDescent="0.2">
      <c r="A177" s="108"/>
      <c r="B177" s="108"/>
      <c r="C177" s="108"/>
      <c r="D177" s="108"/>
    </row>
    <row r="178" spans="1:4" x14ac:dyDescent="0.2">
      <c r="A178" s="108"/>
      <c r="B178" s="108"/>
      <c r="C178" s="108"/>
      <c r="D178" s="108"/>
    </row>
    <row r="179" spans="1:4" x14ac:dyDescent="0.2">
      <c r="A179" s="108"/>
      <c r="B179" s="108"/>
      <c r="C179" s="108"/>
      <c r="D179" s="108"/>
    </row>
    <row r="180" spans="1:4" x14ac:dyDescent="0.2">
      <c r="A180" s="108"/>
      <c r="B180" s="108"/>
      <c r="C180" s="108"/>
      <c r="D180" s="108"/>
    </row>
    <row r="181" spans="1:4" x14ac:dyDescent="0.2">
      <c r="A181" s="108"/>
      <c r="B181" s="108"/>
      <c r="C181" s="108"/>
      <c r="D181" s="108"/>
    </row>
    <row r="182" spans="1:4" x14ac:dyDescent="0.2">
      <c r="A182" s="108"/>
      <c r="B182" s="108"/>
      <c r="C182" s="108"/>
      <c r="D182" s="108"/>
    </row>
    <row r="183" spans="1:4" x14ac:dyDescent="0.2">
      <c r="A183" s="108"/>
      <c r="B183" s="108"/>
      <c r="C183" s="108"/>
      <c r="D183" s="108"/>
    </row>
    <row r="184" spans="1:4" x14ac:dyDescent="0.2">
      <c r="A184" s="108"/>
      <c r="B184" s="108"/>
      <c r="C184" s="108"/>
      <c r="D184" s="108"/>
    </row>
    <row r="185" spans="1:4" x14ac:dyDescent="0.2">
      <c r="A185" s="108"/>
      <c r="B185" s="108"/>
      <c r="C185" s="108"/>
      <c r="D185" s="108"/>
    </row>
    <row r="186" spans="1:4" x14ac:dyDescent="0.2">
      <c r="A186" s="108"/>
      <c r="B186" s="108"/>
      <c r="C186" s="108"/>
      <c r="D186" s="108"/>
    </row>
    <row r="187" spans="1:4" x14ac:dyDescent="0.2">
      <c r="A187" s="108"/>
      <c r="B187" s="108"/>
      <c r="C187" s="108"/>
      <c r="D187" s="108"/>
    </row>
    <row r="188" spans="1:4" x14ac:dyDescent="0.2">
      <c r="A188" s="108"/>
      <c r="B188" s="108"/>
      <c r="C188" s="108"/>
      <c r="D188" s="108"/>
    </row>
    <row r="189" spans="1:4" x14ac:dyDescent="0.2">
      <c r="A189" s="108"/>
      <c r="B189" s="108"/>
      <c r="C189" s="108"/>
      <c r="D189" s="108"/>
    </row>
    <row r="190" spans="1:4" x14ac:dyDescent="0.2">
      <c r="A190" s="108"/>
      <c r="B190" s="108"/>
      <c r="C190" s="108"/>
      <c r="D190" s="108"/>
    </row>
    <row r="191" spans="1:4" x14ac:dyDescent="0.2">
      <c r="A191" s="108"/>
      <c r="B191" s="108"/>
      <c r="C191" s="108"/>
      <c r="D191" s="108"/>
    </row>
    <row r="192" spans="1:4" x14ac:dyDescent="0.2">
      <c r="A192" s="108"/>
      <c r="B192" s="108"/>
      <c r="C192" s="108"/>
      <c r="D192" s="108"/>
    </row>
    <row r="193" spans="1:4" x14ac:dyDescent="0.2">
      <c r="A193" s="108"/>
      <c r="B193" s="108"/>
      <c r="C193" s="108"/>
      <c r="D193" s="108"/>
    </row>
    <row r="194" spans="1:4" x14ac:dyDescent="0.2">
      <c r="A194" s="108"/>
      <c r="B194" s="108"/>
      <c r="C194" s="108"/>
      <c r="D194" s="108"/>
    </row>
    <row r="195" spans="1:4" x14ac:dyDescent="0.2">
      <c r="A195" s="108"/>
      <c r="B195" s="108"/>
      <c r="C195" s="108"/>
      <c r="D195" s="108"/>
    </row>
    <row r="196" spans="1:4" x14ac:dyDescent="0.2">
      <c r="A196" s="108"/>
      <c r="B196" s="108"/>
      <c r="C196" s="108"/>
      <c r="D196" s="108"/>
    </row>
    <row r="197" spans="1:4" x14ac:dyDescent="0.2">
      <c r="A197" s="108"/>
      <c r="B197" s="108"/>
      <c r="C197" s="108"/>
      <c r="D197" s="108"/>
    </row>
    <row r="198" spans="1:4" x14ac:dyDescent="0.2">
      <c r="A198" s="108"/>
      <c r="B198" s="108"/>
      <c r="C198" s="108"/>
      <c r="D198" s="108"/>
    </row>
    <row r="199" spans="1:4" x14ac:dyDescent="0.2">
      <c r="A199" s="108"/>
      <c r="B199" s="108"/>
      <c r="C199" s="108"/>
      <c r="D199" s="108"/>
    </row>
    <row r="200" spans="1:4" x14ac:dyDescent="0.2">
      <c r="A200" s="108"/>
      <c r="B200" s="108"/>
      <c r="C200" s="108"/>
      <c r="D200" s="108"/>
    </row>
    <row r="201" spans="1:4" x14ac:dyDescent="0.2">
      <c r="A201" s="108"/>
      <c r="B201" s="108"/>
      <c r="C201" s="108"/>
      <c r="D201" s="108"/>
    </row>
    <row r="202" spans="1:4" x14ac:dyDescent="0.2">
      <c r="A202" s="108"/>
      <c r="B202" s="108"/>
      <c r="C202" s="108"/>
      <c r="D202" s="108"/>
    </row>
    <row r="203" spans="1:4" x14ac:dyDescent="0.2">
      <c r="A203" s="108"/>
      <c r="B203" s="108"/>
      <c r="C203" s="108"/>
      <c r="D203" s="108"/>
    </row>
    <row r="204" spans="1:4" x14ac:dyDescent="0.2">
      <c r="A204" s="108"/>
      <c r="B204" s="108"/>
      <c r="C204" s="108"/>
      <c r="D204" s="108"/>
    </row>
    <row r="205" spans="1:4" x14ac:dyDescent="0.2">
      <c r="A205" s="108"/>
      <c r="B205" s="108"/>
      <c r="C205" s="108"/>
      <c r="D205" s="108"/>
    </row>
    <row r="206" spans="1:4" x14ac:dyDescent="0.2">
      <c r="A206" s="108"/>
      <c r="B206" s="108"/>
      <c r="C206" s="108"/>
      <c r="D206" s="108"/>
    </row>
    <row r="207" spans="1:4" x14ac:dyDescent="0.2">
      <c r="A207" s="108"/>
      <c r="B207" s="108"/>
      <c r="C207" s="108"/>
      <c r="D207" s="108"/>
    </row>
    <row r="208" spans="1:4" x14ac:dyDescent="0.2">
      <c r="A208" s="108"/>
      <c r="B208" s="108"/>
      <c r="C208" s="108"/>
      <c r="D208" s="108"/>
    </row>
    <row r="209" spans="1:4" x14ac:dyDescent="0.2">
      <c r="A209" s="108"/>
      <c r="B209" s="108"/>
      <c r="C209" s="108"/>
      <c r="D209" s="108"/>
    </row>
    <row r="210" spans="1:4" x14ac:dyDescent="0.2">
      <c r="A210" s="108"/>
      <c r="B210" s="108"/>
      <c r="C210" s="108"/>
      <c r="D210" s="108"/>
    </row>
    <row r="211" spans="1:4" x14ac:dyDescent="0.2">
      <c r="A211" s="108"/>
      <c r="B211" s="108"/>
      <c r="C211" s="108"/>
      <c r="D211" s="108"/>
    </row>
    <row r="212" spans="1:4" x14ac:dyDescent="0.2">
      <c r="A212" s="108"/>
      <c r="B212" s="108"/>
      <c r="C212" s="108"/>
      <c r="D212" s="108"/>
    </row>
    <row r="213" spans="1:4" x14ac:dyDescent="0.2">
      <c r="A213" s="108"/>
      <c r="B213" s="108"/>
      <c r="C213" s="108"/>
      <c r="D213" s="108"/>
    </row>
    <row r="214" spans="1:4" x14ac:dyDescent="0.2">
      <c r="A214" s="108"/>
      <c r="B214" s="108"/>
      <c r="C214" s="108"/>
      <c r="D214" s="108"/>
    </row>
    <row r="215" spans="1:4" x14ac:dyDescent="0.2">
      <c r="A215" s="108"/>
      <c r="B215" s="108"/>
      <c r="C215" s="108"/>
      <c r="D215" s="108"/>
    </row>
    <row r="216" spans="1:4" x14ac:dyDescent="0.2">
      <c r="A216" s="108"/>
      <c r="B216" s="108"/>
      <c r="C216" s="108"/>
      <c r="D216" s="108"/>
    </row>
    <row r="217" spans="1:4" x14ac:dyDescent="0.2">
      <c r="A217" s="108"/>
      <c r="B217" s="108"/>
      <c r="C217" s="108"/>
      <c r="D217" s="108"/>
    </row>
    <row r="218" spans="1:4" x14ac:dyDescent="0.2">
      <c r="A218" s="108"/>
      <c r="B218" s="108"/>
      <c r="C218" s="108"/>
      <c r="D218" s="108"/>
    </row>
    <row r="219" spans="1:4" x14ac:dyDescent="0.2">
      <c r="A219" s="108"/>
      <c r="B219" s="108"/>
      <c r="C219" s="108"/>
      <c r="D219" s="108"/>
    </row>
    <row r="220" spans="1:4" x14ac:dyDescent="0.2">
      <c r="A220" s="108"/>
      <c r="B220" s="108"/>
      <c r="C220" s="108"/>
      <c r="D220" s="108"/>
    </row>
    <row r="221" spans="1:4" x14ac:dyDescent="0.2">
      <c r="A221" s="108"/>
      <c r="B221" s="108"/>
      <c r="C221" s="108"/>
      <c r="D221" s="108"/>
    </row>
    <row r="222" spans="1:4" x14ac:dyDescent="0.2">
      <c r="A222" s="108"/>
      <c r="B222" s="108"/>
      <c r="C222" s="108"/>
      <c r="D222" s="108"/>
    </row>
    <row r="223" spans="1:4" x14ac:dyDescent="0.2">
      <c r="A223" s="108"/>
      <c r="B223" s="108"/>
      <c r="C223" s="108"/>
      <c r="D223" s="108"/>
    </row>
    <row r="224" spans="1:4" x14ac:dyDescent="0.2">
      <c r="A224" s="108"/>
      <c r="B224" s="108"/>
      <c r="C224" s="108"/>
      <c r="D224" s="108"/>
    </row>
    <row r="225" spans="1:4" x14ac:dyDescent="0.2">
      <c r="A225" s="108"/>
      <c r="B225" s="108"/>
      <c r="C225" s="108"/>
      <c r="D225" s="108"/>
    </row>
    <row r="226" spans="1:4" x14ac:dyDescent="0.2">
      <c r="A226" s="108"/>
      <c r="B226" s="108"/>
      <c r="C226" s="108"/>
      <c r="D226" s="108"/>
    </row>
    <row r="227" spans="1:4" x14ac:dyDescent="0.2">
      <c r="A227" s="109"/>
      <c r="B227" s="109"/>
      <c r="C227" s="109"/>
      <c r="D227" s="109"/>
    </row>
    <row r="228" spans="1:4" x14ac:dyDescent="0.2">
      <c r="A228" s="109"/>
      <c r="B228" s="109"/>
      <c r="C228" s="109"/>
      <c r="D228" s="109"/>
    </row>
    <row r="229" spans="1:4" x14ac:dyDescent="0.2">
      <c r="A229" s="109"/>
      <c r="B229" s="109"/>
      <c r="C229" s="109"/>
      <c r="D229" s="109"/>
    </row>
    <row r="230" spans="1:4" x14ac:dyDescent="0.2">
      <c r="A230" s="109"/>
      <c r="B230" s="109"/>
      <c r="C230" s="109"/>
      <c r="D230" s="109"/>
    </row>
  </sheetData>
  <sheetProtection algorithmName="SHA-512" hashValue="V+EWxTSST+fMn8UWlwsRp2L+VyPNhFRge2PSUPHMiUDG/HFXtq2MoCgit+ciY9XtKMeYMmx3/u86hItGaq8+/g==" saltValue="6SAl3cKgBCnTLPfm/apQVw==" spinCount="100000" sheet="1" objects="1" scenarios="1"/>
  <mergeCells count="9">
    <mergeCell ref="B8:D8"/>
    <mergeCell ref="Q28:Q34"/>
    <mergeCell ref="R28:R34"/>
    <mergeCell ref="E1:K1"/>
    <mergeCell ref="E2:K2"/>
    <mergeCell ref="E3:K3"/>
    <mergeCell ref="E4:K4"/>
    <mergeCell ref="E5:K5"/>
    <mergeCell ref="L1:M1"/>
  </mergeCells>
  <pageMargins left="0.5" right="0.34" top="0.46" bottom="0.56000000000000005" header="0.34" footer="0.5"/>
  <pageSetup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Introduction</vt:lpstr>
      <vt:lpstr>Instructions</vt:lpstr>
      <vt:lpstr>Research</vt:lpstr>
      <vt:lpstr>Extension</vt:lpstr>
      <vt:lpstr>Instruction-Education</vt:lpstr>
      <vt:lpstr>Co-PI 3</vt:lpstr>
      <vt:lpstr>Co-PI 4</vt:lpstr>
      <vt:lpstr>CUMULATIVE</vt:lpstr>
      <vt:lpstr>'Co-PI 3'!Print_Area</vt:lpstr>
      <vt:lpstr>'Co-PI 4'!Print_Area</vt:lpstr>
      <vt:lpstr>CUMULATIVE!Print_Area</vt:lpstr>
      <vt:lpstr>Extension!Print_Area</vt:lpstr>
      <vt:lpstr>'Instruction-Education'!Print_Area</vt:lpstr>
      <vt:lpstr>Instructions!Print_Area</vt:lpstr>
      <vt:lpstr>Research!Print_Area</vt:lpstr>
    </vt:vector>
  </TitlesOfParts>
  <Company>Oklahoma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</dc:creator>
  <cp:lastModifiedBy>Schreiber, Hollie</cp:lastModifiedBy>
  <cp:lastPrinted>2015-05-06T19:58:06Z</cp:lastPrinted>
  <dcterms:created xsi:type="dcterms:W3CDTF">2008-02-12T14:44:30Z</dcterms:created>
  <dcterms:modified xsi:type="dcterms:W3CDTF">2015-10-14T19:53:13Z</dcterms:modified>
</cp:coreProperties>
</file>