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40" windowHeight="8835" activeTab="0"/>
  </bookViews>
  <sheets>
    <sheet name="Summary" sheetId="1" r:id="rId1"/>
    <sheet name="Year1" sheetId="2" r:id="rId2"/>
    <sheet name="Year2" sheetId="3" r:id="rId3"/>
    <sheet name="Year3" sheetId="4" r:id="rId4"/>
    <sheet name="Year4" sheetId="5" r:id="rId5"/>
    <sheet name="Year5" sheetId="6" r:id="rId6"/>
    <sheet name="Cumulative" sheetId="7" r:id="rId7"/>
    <sheet name="Consortium" sheetId="8" r:id="rId8"/>
  </sheets>
  <externalReferences>
    <externalReference r:id="rId11"/>
  </externalReferences>
  <definedNames>
    <definedName name="_xlnm.Print_Area" localSheetId="1">'Year1'!$A$1:$L$70</definedName>
    <definedName name="_xlnm.Print_Area" localSheetId="2">'Year2'!$A$1:$L$70</definedName>
    <definedName name="_xlnm.Print_Area" localSheetId="3">'Year3'!$A$1:$L$70</definedName>
    <definedName name="_xlnm.Print_Area" localSheetId="4">'Year4'!$A$1:$L$70</definedName>
    <definedName name="_xlnm.Print_Area" localSheetId="5">'Year5'!$A$1:$L$70</definedName>
  </definedNames>
  <calcPr fullCalcOnLoad="1"/>
</workbook>
</file>

<file path=xl/sharedStrings.xml><?xml version="1.0" encoding="utf-8"?>
<sst xmlns="http://schemas.openxmlformats.org/spreadsheetml/2006/main" count="380" uniqueCount="109">
  <si>
    <t>First/Middle/Last Name</t>
  </si>
  <si>
    <t>Suffix</t>
  </si>
  <si>
    <t>Project Role</t>
  </si>
  <si>
    <t>Base Salary $</t>
  </si>
  <si>
    <t>% Effort</t>
  </si>
  <si>
    <t>ACAD</t>
  </si>
  <si>
    <t>SUMR</t>
  </si>
  <si>
    <t>CAL</t>
  </si>
  <si>
    <t>Person-Months</t>
  </si>
  <si>
    <t>Requested Salary</t>
  </si>
  <si>
    <t>Fringe Benefits</t>
  </si>
  <si>
    <t>Funds Requested</t>
  </si>
  <si>
    <t>Total Senior/Key Persons</t>
  </si>
  <si>
    <t>B. OTHER PERSONNEL (show number in brackets)</t>
  </si>
  <si>
    <t>A. SENIOR/KEY PERSONS</t>
  </si>
  <si>
    <t>Total Other Personnel</t>
  </si>
  <si>
    <t>C. EQUIPMENT</t>
  </si>
  <si>
    <t>Total Equipment</t>
  </si>
  <si>
    <t>D. TRAVEL</t>
  </si>
  <si>
    <t>Total Travel</t>
  </si>
  <si>
    <t>Domestic Travel</t>
  </si>
  <si>
    <t>Foreign Travel</t>
  </si>
  <si>
    <t>E. PARTICIPANT SUPPORT COSTS</t>
  </si>
  <si>
    <t>Tuition/Fees/Health Insurance</t>
  </si>
  <si>
    <t>Stipends</t>
  </si>
  <si>
    <t>Travel</t>
  </si>
  <si>
    <t>Subsistence</t>
  </si>
  <si>
    <t>Other</t>
  </si>
  <si>
    <t>Total Participant Costs</t>
  </si>
  <si>
    <t>F. OTHER DIRECT COSTS</t>
  </si>
  <si>
    <t>Materials and Supplies</t>
  </si>
  <si>
    <t>Publication Costs</t>
  </si>
  <si>
    <t>Consultant Services</t>
  </si>
  <si>
    <t>ADP/Computer Services</t>
  </si>
  <si>
    <t>Subawards/Consortium/Contractual Costs</t>
  </si>
  <si>
    <t>Equipment of Facility Rental/User Fees</t>
  </si>
  <si>
    <t>Alterations and Renovations</t>
  </si>
  <si>
    <t>Total Other Direct Costs</t>
  </si>
  <si>
    <t>G. TOTAL DIRECT COSTS (A THROUGH F)</t>
  </si>
  <si>
    <t>H. INDIRECT COSTS</t>
  </si>
  <si>
    <t>Indirect Cost Type</t>
  </si>
  <si>
    <t>Indirect Cost Base</t>
  </si>
  <si>
    <t>Indirect Cost Rate</t>
  </si>
  <si>
    <t>Indirect Cost</t>
  </si>
  <si>
    <t>Total Indirect Costs</t>
  </si>
  <si>
    <t>TOTAL COSTS</t>
  </si>
  <si>
    <t>Start Date:</t>
  </si>
  <si>
    <t>End Date:</t>
  </si>
  <si>
    <t>BUDGET PERIOD 1</t>
  </si>
  <si>
    <t>Total Direct Costs</t>
  </si>
  <si>
    <t>Less: Consortium F&amp;A</t>
  </si>
  <si>
    <t>Subtotal Direct Costs</t>
  </si>
  <si>
    <t>Institution</t>
  </si>
  <si>
    <t>PI</t>
  </si>
  <si>
    <t>Year 1</t>
  </si>
  <si>
    <t>Year 2</t>
  </si>
  <si>
    <t>Year 3</t>
  </si>
  <si>
    <t>Year 4</t>
  </si>
  <si>
    <t>Year 5</t>
  </si>
  <si>
    <t>Direct</t>
  </si>
  <si>
    <t>F&amp;A</t>
  </si>
  <si>
    <t>BUDGET PERIOD 2</t>
  </si>
  <si>
    <t>BUDGET PERIOD 3</t>
  </si>
  <si>
    <t>BUDGET PERIOD 4</t>
  </si>
  <si>
    <t>BUDGET PERIOD 5</t>
  </si>
  <si>
    <t>MTDC</t>
  </si>
  <si>
    <t>MTDC Calculation</t>
  </si>
  <si>
    <t>TMHRI Proposal Summary</t>
  </si>
  <si>
    <t>Budget Summary</t>
  </si>
  <si>
    <t>All Years</t>
  </si>
  <si>
    <t>Direct Costs less Consortium F&amp;A</t>
  </si>
  <si>
    <t>Consortium F&amp;A</t>
  </si>
  <si>
    <t>Financial Disclosure</t>
  </si>
  <si>
    <t>that would appear to be affected by this project;</t>
  </si>
  <si>
    <t>in entities whose financial interst would reasonably appear to be affected by the research</t>
  </si>
  <si>
    <t>b.</t>
  </si>
  <si>
    <t>a.</t>
  </si>
  <si>
    <t>If yes, provide details on a separate sheet.</t>
  </si>
  <si>
    <t>Have you and all key personnel listed in this application completed the annual Disclosure Statement as required by TMHRI policy</t>
  </si>
  <si>
    <t>If No, complete and attach a copy of the Annual Disclosure Statement.</t>
  </si>
  <si>
    <t>If yes to #2, have there been any changes related to the disclosures?</t>
  </si>
  <si>
    <t>(1) Includes the Investigator's spouse and dependent children.</t>
  </si>
  <si>
    <t>(2) Significant Financial Interest means anything of monetary value, including but not limited to, salary or other payments for services (e.g. consulting fees or honoria), equity interest (e.g. stocks, stock options or other ownership interests) that does not exceed $10,000 in value and does not represent more than a five percent ownership interest in any single entity, and intellectual property rights (e.g., patents, copyrights and royalties from such rights).</t>
  </si>
  <si>
    <t>Principal Investigator Assurance</t>
  </si>
  <si>
    <t>I hereby certify:</t>
  </si>
  <si>
    <t>The information submitted within the application is true, complete, and accurate to the best of my knowledge;</t>
  </si>
  <si>
    <t>Any false, fictitious, or fraudulent statement or claims may subject me to criminal, civil, or administrative penalties;</t>
  </si>
  <si>
    <t>I agree to accept responsibilities for the scientific and financial conduct of the project and to provide the required progress reports if a grant is awarded as a result of this application</t>
  </si>
  <si>
    <t>Date</t>
  </si>
  <si>
    <r>
      <t>Do you</t>
    </r>
    <r>
      <rPr>
        <vertAlign val="superscript"/>
        <sz val="10"/>
        <rFont val="Times New Roman"/>
        <family val="1"/>
      </rPr>
      <t>(1)</t>
    </r>
    <r>
      <rPr>
        <sz val="10"/>
        <rFont val="Times New Roman"/>
        <family val="1"/>
      </rPr>
      <t xml:space="preserve"> or any of the key personnel listed below have any Significant Financial Interests</t>
    </r>
    <r>
      <rPr>
        <vertAlign val="superscript"/>
        <sz val="10"/>
        <rFont val="Times New Roman"/>
        <family val="1"/>
      </rPr>
      <t>(2):</t>
    </r>
  </si>
  <si>
    <t>Funding Agency:</t>
  </si>
  <si>
    <t>Project Title:</t>
  </si>
  <si>
    <t>PI:</t>
  </si>
  <si>
    <t>Principal Investigator:</t>
  </si>
  <si>
    <t>Section A, Senior/Key Personnel</t>
  </si>
  <si>
    <t>Section B, Other Personnel</t>
  </si>
  <si>
    <t>Total Salary, Wages and Fringe Benefits</t>
  </si>
  <si>
    <t>Section C, Equipment</t>
  </si>
  <si>
    <t>Section D, Travel</t>
  </si>
  <si>
    <t>Domestic</t>
  </si>
  <si>
    <t>Foreign</t>
  </si>
  <si>
    <t>Section E, Participant/Trainee Support Costs</t>
  </si>
  <si>
    <t>Section F, Other Direct Costs</t>
  </si>
  <si>
    <t>Equipment or Facility Rental/User Fees</t>
  </si>
  <si>
    <t>Section G, Direct Costs</t>
  </si>
  <si>
    <t>Section H, Indirect Costs</t>
  </si>
  <si>
    <t>Section I, Total Direct and Indirect Costs</t>
  </si>
  <si>
    <t>TMHRI F&amp;A</t>
  </si>
  <si>
    <t>Total Costs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</si>
</sst>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quot;$&quot;* #,##0.0_);_(&quot;$&quot;* \(#,##0.0\);_(&quot;$&quot;* &quot;-&quot;??_);_(@_)"/>
    <numFmt numFmtId="168" formatCode="_(&quot;$&quot;* #,##0_);_(&quot;$&quot;* \(#,##0\);_(&quot;$&quot;* &quot;-&quot;??_);_(@_)"/>
    <numFmt numFmtId="169" formatCode="_(* #,##0.000_);_(* \(#,##0.000\);_(* &quot;-&quot;??_);_(@_)"/>
    <numFmt numFmtId="170" formatCode="_(* #,##0.0000_);_(* \(#,##0.0000\);_(* &quot;-&quot;??_);_(@_)"/>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 numFmtId="176" formatCode="0.000"/>
  </numFmts>
  <fonts count="18">
    <font>
      <sz val="10"/>
      <name val="Arial"/>
      <family val="0"/>
    </font>
    <font>
      <b/>
      <sz val="10"/>
      <name val="Times New Roman"/>
      <family val="1"/>
    </font>
    <font>
      <sz val="10"/>
      <name val="Times New Roman"/>
      <family val="1"/>
    </font>
    <font>
      <u val="single"/>
      <sz val="10"/>
      <color indexed="12"/>
      <name val="Arial"/>
      <family val="0"/>
    </font>
    <font>
      <u val="single"/>
      <sz val="10"/>
      <color indexed="36"/>
      <name val="Arial"/>
      <family val="0"/>
    </font>
    <font>
      <sz val="8"/>
      <name val="Arial"/>
      <family val="0"/>
    </font>
    <font>
      <i/>
      <sz val="10"/>
      <name val="Times New Roman"/>
      <family val="1"/>
    </font>
    <font>
      <i/>
      <sz val="8"/>
      <name val="Times New Roman"/>
      <family val="1"/>
    </font>
    <font>
      <b/>
      <i/>
      <sz val="10"/>
      <name val="Times New Roman"/>
      <family val="1"/>
    </font>
    <font>
      <b/>
      <i/>
      <sz val="8"/>
      <name val="Times New Roman"/>
      <family val="1"/>
    </font>
    <font>
      <sz val="8"/>
      <name val="Tahoma"/>
      <family val="2"/>
    </font>
    <font>
      <u val="single"/>
      <sz val="10"/>
      <name val="Times New Roman"/>
      <family val="1"/>
    </font>
    <font>
      <vertAlign val="superscript"/>
      <sz val="10"/>
      <name val="Times New Roman"/>
      <family val="1"/>
    </font>
    <font>
      <b/>
      <sz val="12"/>
      <name val="Times New Roman"/>
      <family val="1"/>
    </font>
    <font>
      <sz val="8"/>
      <name val="Times New Roman"/>
      <family val="1"/>
    </font>
    <font>
      <b/>
      <sz val="10"/>
      <name val="Arial"/>
      <family val="2"/>
    </font>
    <font>
      <b/>
      <sz val="8"/>
      <name val="Times New Roman"/>
      <family val="1"/>
    </font>
    <font>
      <b/>
      <u val="single"/>
      <sz val="10"/>
      <name val="Times New Roman"/>
      <family val="1"/>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5">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quotePrefix="1">
      <alignment horizontal="right"/>
    </xf>
    <xf numFmtId="0" fontId="2" fillId="0" borderId="2" xfId="0" applyFont="1" applyBorder="1" applyAlignment="1">
      <alignment/>
    </xf>
    <xf numFmtId="0" fontId="2" fillId="0" borderId="1" xfId="0" applyFont="1" applyBorder="1" applyAlignment="1">
      <alignment/>
    </xf>
    <xf numFmtId="0" fontId="2" fillId="0" borderId="3" xfId="0" applyFont="1" applyBorder="1" applyAlignment="1">
      <alignment/>
    </xf>
    <xf numFmtId="165" fontId="2" fillId="0" borderId="3" xfId="15" applyNumberFormat="1" applyFont="1" applyBorder="1" applyAlignment="1">
      <alignment/>
    </xf>
    <xf numFmtId="9" fontId="2" fillId="0" borderId="3" xfId="21" applyFont="1" applyBorder="1" applyAlignment="1">
      <alignment/>
    </xf>
    <xf numFmtId="10" fontId="2" fillId="0" borderId="3" xfId="21" applyNumberFormat="1" applyFont="1" applyBorder="1" applyAlignment="1">
      <alignment/>
    </xf>
    <xf numFmtId="0" fontId="2" fillId="0" borderId="3" xfId="0" applyFont="1" applyBorder="1" applyAlignment="1">
      <alignment horizontal="center"/>
    </xf>
    <xf numFmtId="0" fontId="2" fillId="2" borderId="3" xfId="0" applyFont="1" applyFill="1" applyBorder="1" applyAlignment="1">
      <alignment/>
    </xf>
    <xf numFmtId="2" fontId="2" fillId="2" borderId="3" xfId="0" applyNumberFormat="1" applyFont="1" applyFill="1" applyBorder="1" applyAlignment="1">
      <alignment/>
    </xf>
    <xf numFmtId="0" fontId="2" fillId="0" borderId="4" xfId="0" applyFont="1" applyBorder="1" applyAlignment="1">
      <alignment/>
    </xf>
    <xf numFmtId="0" fontId="2" fillId="0" borderId="2" xfId="0" applyFont="1" applyBorder="1" applyAlignment="1" quotePrefix="1">
      <alignment/>
    </xf>
    <xf numFmtId="0" fontId="2" fillId="0" borderId="2" xfId="0" applyFont="1" applyBorder="1" applyAlignment="1">
      <alignment/>
    </xf>
    <xf numFmtId="165" fontId="1" fillId="0" borderId="3" xfId="15" applyNumberFormat="1" applyFont="1" applyBorder="1" applyAlignment="1">
      <alignment/>
    </xf>
    <xf numFmtId="165" fontId="2" fillId="0" borderId="2" xfId="15" applyNumberFormat="1" applyFont="1" applyBorder="1" applyAlignment="1">
      <alignment/>
    </xf>
    <xf numFmtId="165" fontId="2" fillId="0" borderId="3" xfId="15" applyNumberFormat="1" applyFont="1" applyBorder="1" applyAlignment="1">
      <alignment/>
    </xf>
    <xf numFmtId="0" fontId="2" fillId="0" borderId="5" xfId="0" applyFont="1" applyBorder="1" applyAlignment="1">
      <alignment/>
    </xf>
    <xf numFmtId="165" fontId="2" fillId="0" borderId="3" xfId="0" applyNumberFormat="1" applyFont="1" applyBorder="1" applyAlignment="1">
      <alignment/>
    </xf>
    <xf numFmtId="165" fontId="1" fillId="0" borderId="3" xfId="0" applyNumberFormat="1" applyFont="1" applyBorder="1" applyAlignment="1">
      <alignment/>
    </xf>
    <xf numFmtId="168" fontId="1" fillId="0" borderId="3" xfId="17" applyNumberFormat="1" applyFont="1" applyBorder="1" applyAlignment="1">
      <alignment/>
    </xf>
    <xf numFmtId="0" fontId="1" fillId="0" borderId="5" xfId="0" applyFont="1" applyBorder="1" applyAlignment="1">
      <alignment/>
    </xf>
    <xf numFmtId="0" fontId="6" fillId="0" borderId="5" xfId="0" applyFont="1" applyBorder="1" applyAlignment="1">
      <alignment horizontal="right"/>
    </xf>
    <xf numFmtId="0" fontId="6" fillId="0" borderId="0" xfId="0" applyFont="1" applyAlignment="1">
      <alignment/>
    </xf>
    <xf numFmtId="168" fontId="1" fillId="0" borderId="0" xfId="0" applyNumberFormat="1" applyFont="1" applyAlignment="1">
      <alignment/>
    </xf>
    <xf numFmtId="0" fontId="2" fillId="0" borderId="0" xfId="0" applyFont="1" applyAlignment="1">
      <alignment horizontal="center"/>
    </xf>
    <xf numFmtId="165" fontId="2" fillId="0" borderId="0" xfId="15" applyNumberFormat="1" applyFont="1" applyAlignment="1">
      <alignment/>
    </xf>
    <xf numFmtId="0" fontId="7" fillId="0" borderId="6" xfId="0" applyFont="1" applyBorder="1" applyAlignment="1">
      <alignment horizontal="center"/>
    </xf>
    <xf numFmtId="165" fontId="2" fillId="0" borderId="6" xfId="15" applyNumberFormat="1" applyFont="1" applyBorder="1" applyAlignment="1">
      <alignment/>
    </xf>
    <xf numFmtId="165" fontId="2" fillId="0" borderId="7" xfId="15" applyNumberFormat="1" applyFont="1" applyBorder="1" applyAlignment="1">
      <alignment/>
    </xf>
    <xf numFmtId="0" fontId="7" fillId="0" borderId="5" xfId="0" applyFont="1" applyBorder="1" applyAlignment="1">
      <alignment horizontal="center"/>
    </xf>
    <xf numFmtId="165" fontId="2" fillId="0" borderId="5" xfId="15" applyNumberFormat="1" applyFont="1" applyBorder="1" applyAlignment="1">
      <alignment/>
    </xf>
    <xf numFmtId="165" fontId="2" fillId="0" borderId="8" xfId="15" applyNumberFormat="1" applyFont="1" applyBorder="1" applyAlignment="1">
      <alignment/>
    </xf>
    <xf numFmtId="165" fontId="6" fillId="0" borderId="0" xfId="15" applyNumberFormat="1" applyFont="1" applyAlignment="1">
      <alignment horizontal="center"/>
    </xf>
    <xf numFmtId="0" fontId="2" fillId="0" borderId="0" xfId="0" applyFont="1" applyAlignment="1">
      <alignment/>
    </xf>
    <xf numFmtId="43" fontId="1" fillId="0" borderId="5" xfId="15" applyFont="1" applyBorder="1" applyAlignment="1">
      <alignment/>
    </xf>
    <xf numFmtId="168" fontId="1" fillId="0" borderId="0" xfId="17" applyNumberFormat="1" applyFont="1" applyAlignment="1">
      <alignment/>
    </xf>
    <xf numFmtId="165" fontId="1" fillId="0" borderId="5" xfId="15" applyNumberFormat="1" applyFont="1" applyBorder="1" applyAlignment="1">
      <alignment/>
    </xf>
    <xf numFmtId="165" fontId="9" fillId="2" borderId="5" xfId="15" applyNumberFormat="1" applyFont="1" applyFill="1" applyBorder="1" applyAlignment="1">
      <alignment horizontal="center"/>
    </xf>
    <xf numFmtId="165" fontId="2" fillId="2" borderId="9" xfId="15" applyNumberFormat="1" applyFont="1" applyFill="1" applyBorder="1" applyAlignment="1">
      <alignment/>
    </xf>
    <xf numFmtId="165" fontId="2" fillId="2" borderId="10" xfId="15" applyNumberFormat="1" applyFont="1" applyFill="1" applyBorder="1" applyAlignment="1">
      <alignment/>
    </xf>
    <xf numFmtId="168" fontId="1" fillId="2" borderId="3" xfId="17" applyNumberFormat="1" applyFont="1" applyFill="1" applyBorder="1" applyAlignment="1">
      <alignment/>
    </xf>
    <xf numFmtId="0" fontId="11"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alignment vertical="top"/>
    </xf>
    <xf numFmtId="0" fontId="7" fillId="0" borderId="0" xfId="0" applyFont="1" applyAlignment="1">
      <alignment/>
    </xf>
    <xf numFmtId="0" fontId="7" fillId="0" borderId="0" xfId="0" applyFont="1" applyAlignment="1">
      <alignment wrapText="1"/>
    </xf>
    <xf numFmtId="0" fontId="2" fillId="0" borderId="5" xfId="0" applyFont="1" applyBorder="1" applyAlignment="1">
      <alignment/>
    </xf>
    <xf numFmtId="0" fontId="14" fillId="0" borderId="0" xfId="0" applyFont="1" applyAlignment="1">
      <alignment/>
    </xf>
    <xf numFmtId="0" fontId="8" fillId="0" borderId="0" xfId="0" applyFont="1" applyBorder="1" applyAlignment="1">
      <alignment horizontal="center"/>
    </xf>
    <xf numFmtId="165" fontId="2" fillId="0" borderId="0" xfId="15" applyNumberFormat="1" applyFont="1" applyBorder="1" applyAlignment="1">
      <alignment/>
    </xf>
    <xf numFmtId="0" fontId="2" fillId="0" borderId="0" xfId="0" applyFont="1" applyAlignment="1">
      <alignment horizontal="right"/>
    </xf>
    <xf numFmtId="0" fontId="1" fillId="0" borderId="0" xfId="0" applyFont="1" applyBorder="1" applyAlignment="1">
      <alignment/>
    </xf>
    <xf numFmtId="0" fontId="2" fillId="0" borderId="2" xfId="0" applyFont="1" applyFill="1" applyBorder="1" applyAlignment="1" quotePrefix="1">
      <alignment/>
    </xf>
    <xf numFmtId="0" fontId="2" fillId="0" borderId="3" xfId="0" applyFont="1" applyFill="1" applyBorder="1" applyAlignment="1">
      <alignment/>
    </xf>
    <xf numFmtId="165" fontId="2" fillId="0" borderId="3" xfId="15" applyNumberFormat="1" applyFont="1" applyFill="1" applyBorder="1" applyAlignment="1">
      <alignment/>
    </xf>
    <xf numFmtId="10" fontId="2" fillId="0" borderId="3" xfId="21" applyNumberFormat="1" applyFont="1" applyFill="1" applyBorder="1" applyAlignment="1">
      <alignment/>
    </xf>
    <xf numFmtId="0" fontId="2" fillId="0" borderId="0" xfId="0" applyFont="1" applyAlignment="1">
      <alignment wrapText="1"/>
    </xf>
    <xf numFmtId="0" fontId="2" fillId="0" borderId="0" xfId="0" applyFont="1" applyAlignment="1">
      <alignment horizontal="center" wrapText="1"/>
    </xf>
    <xf numFmtId="0" fontId="2" fillId="0" borderId="2" xfId="0" applyFont="1" applyBorder="1" applyAlignment="1">
      <alignment/>
    </xf>
    <xf numFmtId="0" fontId="7" fillId="0" borderId="0" xfId="0" applyFont="1" applyAlignment="1">
      <alignment wrapText="1"/>
    </xf>
    <xf numFmtId="0" fontId="2" fillId="0" borderId="0" xfId="0" applyFont="1" applyAlignment="1">
      <alignment wrapText="1"/>
    </xf>
    <xf numFmtId="0" fontId="8" fillId="0" borderId="0" xfId="0" applyFont="1" applyBorder="1" applyAlignment="1">
      <alignment horizontal="center"/>
    </xf>
    <xf numFmtId="0" fontId="14" fillId="0" borderId="0" xfId="0" applyFont="1" applyAlignment="1">
      <alignment wrapText="1"/>
    </xf>
    <xf numFmtId="0" fontId="1" fillId="0" borderId="1" xfId="0" applyFont="1" applyBorder="1" applyAlignment="1">
      <alignment/>
    </xf>
    <xf numFmtId="0" fontId="1" fillId="0" borderId="4" xfId="0" applyFont="1" applyBorder="1" applyAlignment="1">
      <alignment/>
    </xf>
    <xf numFmtId="0" fontId="1" fillId="0" borderId="2" xfId="0" applyFont="1" applyBorder="1" applyAlignment="1">
      <alignment/>
    </xf>
    <xf numFmtId="0" fontId="2" fillId="0" borderId="0" xfId="0" applyFont="1" applyAlignment="1">
      <alignment horizontal="right"/>
    </xf>
    <xf numFmtId="0" fontId="2" fillId="0" borderId="1" xfId="0" applyFont="1" applyBorder="1" applyAlignment="1">
      <alignment/>
    </xf>
    <xf numFmtId="0" fontId="2" fillId="0" borderId="4" xfId="0" applyFont="1" applyBorder="1" applyAlignment="1">
      <alignment/>
    </xf>
    <xf numFmtId="0" fontId="8" fillId="0" borderId="0" xfId="0" applyFont="1" applyAlignment="1">
      <alignment horizontal="center" vertical="center"/>
    </xf>
    <xf numFmtId="0" fontId="13" fillId="0" borderId="0" xfId="0" applyFont="1" applyAlignment="1">
      <alignment horizontal="center"/>
    </xf>
    <xf numFmtId="0" fontId="1" fillId="0" borderId="11" xfId="0" applyFont="1" applyBorder="1" applyAlignment="1">
      <alignment vertical="top" wrapText="1"/>
    </xf>
    <xf numFmtId="165" fontId="2" fillId="0" borderId="1" xfId="15" applyNumberFormat="1" applyFont="1" applyBorder="1" applyAlignment="1">
      <alignment/>
    </xf>
    <xf numFmtId="165" fontId="2" fillId="0" borderId="4" xfId="15" applyNumberFormat="1" applyFont="1" applyBorder="1" applyAlignment="1">
      <alignment/>
    </xf>
    <xf numFmtId="165" fontId="2" fillId="0" borderId="2" xfId="15" applyNumberFormat="1" applyFont="1" applyBorder="1" applyAlignment="1">
      <alignment/>
    </xf>
    <xf numFmtId="0" fontId="2" fillId="0" borderId="1"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1" fillId="2" borderId="1" xfId="0" applyFont="1" applyFill="1" applyBorder="1" applyAlignment="1">
      <alignment/>
    </xf>
    <xf numFmtId="0" fontId="1" fillId="2" borderId="4" xfId="0" applyFont="1" applyFill="1" applyBorder="1" applyAlignment="1">
      <alignment/>
    </xf>
    <xf numFmtId="0" fontId="1" fillId="2" borderId="2" xfId="0" applyFont="1" applyFill="1" applyBorder="1" applyAlignment="1">
      <alignment/>
    </xf>
    <xf numFmtId="0" fontId="2" fillId="0" borderId="11" xfId="0" applyFont="1" applyBorder="1" applyAlignment="1">
      <alignment horizontal="center"/>
    </xf>
    <xf numFmtId="0" fontId="2" fillId="0" borderId="7" xfId="0" applyFont="1" applyBorder="1" applyAlignment="1">
      <alignment horizontal="center"/>
    </xf>
    <xf numFmtId="0" fontId="2" fillId="0" borderId="12" xfId="0" applyFont="1" applyBorder="1" applyAlignment="1">
      <alignment horizontal="center"/>
    </xf>
    <xf numFmtId="0" fontId="2" fillId="0" borderId="8" xfId="0" applyFont="1" applyBorder="1" applyAlignment="1">
      <alignment horizontal="center"/>
    </xf>
    <xf numFmtId="166" fontId="2" fillId="0" borderId="1" xfId="21" applyNumberFormat="1" applyFont="1" applyBorder="1" applyAlignment="1">
      <alignment horizontal="center"/>
    </xf>
    <xf numFmtId="166" fontId="2" fillId="0" borderId="2" xfId="21" applyNumberFormat="1" applyFont="1" applyBorder="1" applyAlignment="1">
      <alignment horizontal="center"/>
    </xf>
    <xf numFmtId="0" fontId="2" fillId="0" borderId="6" xfId="0" applyFont="1" applyBorder="1" applyAlignment="1">
      <alignment/>
    </xf>
    <xf numFmtId="0" fontId="2" fillId="0" borderId="7" xfId="0" applyFont="1" applyBorder="1" applyAlignment="1">
      <alignment/>
    </xf>
    <xf numFmtId="0" fontId="2" fillId="0" borderId="9" xfId="0" applyFont="1" applyBorder="1" applyAlignment="1">
      <alignment horizontal="center"/>
    </xf>
    <xf numFmtId="0" fontId="2" fillId="0" borderId="13" xfId="0" applyFont="1" applyBorder="1" applyAlignment="1">
      <alignment horizontal="center"/>
    </xf>
    <xf numFmtId="0" fontId="2" fillId="0" borderId="9" xfId="0" applyFont="1" applyBorder="1" applyAlignment="1">
      <alignment horizontal="center" wrapText="1"/>
    </xf>
    <xf numFmtId="0" fontId="2" fillId="0" borderId="13" xfId="0" applyFont="1" applyBorder="1" applyAlignment="1">
      <alignment horizontal="center" wrapText="1"/>
    </xf>
    <xf numFmtId="0" fontId="1" fillId="0" borderId="1" xfId="0" applyFont="1" applyBorder="1" applyAlignment="1">
      <alignment horizontal="left"/>
    </xf>
    <xf numFmtId="0" fontId="1" fillId="0" borderId="4" xfId="0" applyFont="1" applyBorder="1" applyAlignment="1">
      <alignment horizontal="left"/>
    </xf>
    <xf numFmtId="0" fontId="1" fillId="0" borderId="2" xfId="0" applyFont="1" applyBorder="1" applyAlignment="1">
      <alignment horizontal="left"/>
    </xf>
    <xf numFmtId="0" fontId="1" fillId="0" borderId="12" xfId="0" applyFont="1" applyBorder="1" applyAlignment="1">
      <alignment/>
    </xf>
    <xf numFmtId="0" fontId="1" fillId="0" borderId="5" xfId="0" applyFont="1" applyBorder="1" applyAlignment="1">
      <alignment/>
    </xf>
    <xf numFmtId="0" fontId="1" fillId="0" borderId="8" xfId="0" applyFont="1" applyBorder="1" applyAlignment="1">
      <alignment/>
    </xf>
    <xf numFmtId="0" fontId="1" fillId="0" borderId="11" xfId="0" applyFont="1" applyBorder="1" applyAlignment="1">
      <alignment vertical="top"/>
    </xf>
    <xf numFmtId="0" fontId="1" fillId="0" borderId="6" xfId="0" applyFont="1" applyBorder="1" applyAlignment="1">
      <alignment vertical="top"/>
    </xf>
    <xf numFmtId="0" fontId="1" fillId="0" borderId="7" xfId="0" applyFont="1" applyBorder="1" applyAlignment="1">
      <alignment vertical="top"/>
    </xf>
    <xf numFmtId="0" fontId="1" fillId="0" borderId="12" xfId="0" applyFont="1" applyBorder="1" applyAlignment="1">
      <alignment vertical="top"/>
    </xf>
    <xf numFmtId="0" fontId="1" fillId="0" borderId="5" xfId="0" applyFont="1" applyBorder="1" applyAlignment="1">
      <alignment vertical="top"/>
    </xf>
    <xf numFmtId="0" fontId="1" fillId="0" borderId="8" xfId="0" applyFont="1" applyBorder="1" applyAlignment="1">
      <alignment vertical="top"/>
    </xf>
    <xf numFmtId="14" fontId="1" fillId="3" borderId="1" xfId="0" applyNumberFormat="1" applyFont="1" applyFill="1" applyBorder="1" applyAlignment="1">
      <alignment horizontal="left"/>
    </xf>
    <xf numFmtId="0" fontId="1" fillId="3" borderId="2" xfId="0" applyFont="1" applyFill="1" applyBorder="1" applyAlignment="1">
      <alignment horizontal="left"/>
    </xf>
    <xf numFmtId="0" fontId="6" fillId="0" borderId="5" xfId="0" applyFont="1" applyBorder="1" applyAlignment="1">
      <alignment horizontal="right"/>
    </xf>
    <xf numFmtId="0" fontId="1" fillId="2" borderId="1" xfId="0" applyFont="1" applyFill="1" applyBorder="1" applyAlignment="1">
      <alignment horizontal="left"/>
    </xf>
    <xf numFmtId="0" fontId="1" fillId="2" borderId="4" xfId="0" applyFont="1" applyFill="1" applyBorder="1" applyAlignment="1">
      <alignment horizontal="left"/>
    </xf>
    <xf numFmtId="0" fontId="1" fillId="2" borderId="2" xfId="0" applyFont="1" applyFill="1" applyBorder="1" applyAlignment="1">
      <alignment horizontal="left"/>
    </xf>
    <xf numFmtId="0" fontId="2" fillId="0" borderId="4" xfId="0" applyFont="1" applyFill="1" applyBorder="1" applyAlignment="1">
      <alignment/>
    </xf>
    <xf numFmtId="0" fontId="2" fillId="0" borderId="2" xfId="0" applyFont="1" applyFill="1" applyBorder="1" applyAlignment="1">
      <alignment/>
    </xf>
    <xf numFmtId="165" fontId="2" fillId="0" borderId="11" xfId="15" applyNumberFormat="1" applyFont="1" applyBorder="1" applyAlignment="1">
      <alignment horizontal="center"/>
    </xf>
    <xf numFmtId="165" fontId="2" fillId="0" borderId="6" xfId="15" applyNumberFormat="1" applyFont="1" applyBorder="1" applyAlignment="1">
      <alignment horizontal="center"/>
    </xf>
    <xf numFmtId="14" fontId="1" fillId="0" borderId="1" xfId="0" applyNumberFormat="1" applyFont="1" applyBorder="1" applyAlignment="1">
      <alignment horizontal="left"/>
    </xf>
    <xf numFmtId="0" fontId="1" fillId="3" borderId="1" xfId="0" applyFont="1" applyFill="1" applyBorder="1" applyAlignment="1">
      <alignment horizontal="left"/>
    </xf>
    <xf numFmtId="170" fontId="2" fillId="0" borderId="11" xfId="15" applyNumberFormat="1" applyFont="1" applyBorder="1" applyAlignment="1">
      <alignment horizontal="center"/>
    </xf>
    <xf numFmtId="170" fontId="2" fillId="0" borderId="6" xfId="15" applyNumberFormat="1" applyFont="1" applyBorder="1" applyAlignment="1">
      <alignment horizontal="center"/>
    </xf>
    <xf numFmtId="0" fontId="2" fillId="0" borderId="11" xfId="0" applyFont="1" applyBorder="1" applyAlignment="1">
      <alignment wrapText="1"/>
    </xf>
    <xf numFmtId="0" fontId="2" fillId="0" borderId="12" xfId="0" applyFont="1" applyBorder="1" applyAlignment="1">
      <alignment wrapText="1"/>
    </xf>
    <xf numFmtId="0" fontId="2" fillId="0" borderId="6" xfId="0" applyFont="1" applyBorder="1" applyAlignment="1">
      <alignment wrapText="1"/>
    </xf>
    <xf numFmtId="0" fontId="2" fillId="0" borderId="5" xfId="0" applyFont="1" applyBorder="1" applyAlignment="1">
      <alignment wrapText="1"/>
    </xf>
    <xf numFmtId="165" fontId="2" fillId="2" borderId="3" xfId="15" applyNumberFormat="1" applyFont="1" applyFill="1" applyBorder="1" applyAlignment="1">
      <alignment/>
    </xf>
    <xf numFmtId="0" fontId="6" fillId="0" borderId="5" xfId="0" applyFont="1" applyBorder="1" applyAlignment="1">
      <alignment horizontal="center"/>
    </xf>
    <xf numFmtId="14" fontId="1" fillId="0" borderId="2" xfId="0" applyNumberFormat="1" applyFont="1" applyBorder="1" applyAlignment="1">
      <alignment horizontal="left"/>
    </xf>
    <xf numFmtId="0" fontId="15" fillId="0" borderId="0" xfId="0" applyFont="1" applyAlignment="1">
      <alignment/>
    </xf>
    <xf numFmtId="165" fontId="0" fillId="0" borderId="0" xfId="15" applyNumberFormat="1" applyAlignment="1">
      <alignment/>
    </xf>
    <xf numFmtId="168" fontId="15" fillId="0" borderId="3" xfId="17" applyNumberFormat="1" applyFont="1" applyBorder="1" applyAlignment="1">
      <alignment/>
    </xf>
    <xf numFmtId="165" fontId="15" fillId="0" borderId="3" xfId="15" applyNumberFormat="1" applyFont="1" applyBorder="1" applyAlignment="1">
      <alignment/>
    </xf>
    <xf numFmtId="165" fontId="0" fillId="0" borderId="3" xfId="15" applyNumberFormat="1" applyBorder="1" applyAlignment="1">
      <alignment/>
    </xf>
    <xf numFmtId="165" fontId="15" fillId="0" borderId="0" xfId="15" applyNumberFormat="1" applyFont="1" applyAlignment="1">
      <alignment/>
    </xf>
    <xf numFmtId="0" fontId="16" fillId="0" borderId="0" xfId="0" applyFont="1" applyAlignment="1">
      <alignment/>
    </xf>
    <xf numFmtId="165" fontId="1" fillId="0" borderId="0" xfId="15" applyNumberFormat="1" applyFont="1" applyBorder="1" applyAlignment="1">
      <alignment/>
    </xf>
    <xf numFmtId="0" fontId="17" fillId="0" borderId="0" xfId="0" applyFont="1" applyAlignment="1">
      <alignment horizontal="center"/>
    </xf>
    <xf numFmtId="165" fontId="1" fillId="0" borderId="0" xfId="15" applyNumberFormat="1" applyFont="1" applyAlignment="1">
      <alignment/>
    </xf>
    <xf numFmtId="165" fontId="1" fillId="0" borderId="6" xfId="15" applyNumberFormat="1" applyFont="1" applyBorder="1" applyAlignment="1">
      <alignment/>
    </xf>
    <xf numFmtId="165" fontId="1" fillId="0" borderId="14" xfId="15" applyNumberFormat="1" applyFont="1" applyBorder="1" applyAlignment="1">
      <alignment/>
    </xf>
    <xf numFmtId="0" fontId="0" fillId="0" borderId="6" xfId="0" applyBorder="1" applyAlignment="1">
      <alignment/>
    </xf>
    <xf numFmtId="0" fontId="0" fillId="0" borderId="7" xfId="0" applyBorder="1" applyAlignment="1">
      <alignment/>
    </xf>
    <xf numFmtId="0" fontId="0" fillId="0" borderId="12" xfId="0" applyBorder="1" applyAlignment="1">
      <alignment/>
    </xf>
    <xf numFmtId="0" fontId="0" fillId="0" borderId="5" xfId="0" applyBorder="1" applyAlignment="1">
      <alignment/>
    </xf>
    <xf numFmtId="0" fontId="0" fillId="0" borderId="8" xfId="0" applyBorder="1" applyAlignment="1">
      <alignment/>
    </xf>
    <xf numFmtId="0" fontId="6" fillId="0" borderId="0" xfId="0" applyFont="1" applyAlignment="1">
      <alignment horizontal="right" vertical="top"/>
    </xf>
    <xf numFmtId="165" fontId="15" fillId="0" borderId="1" xfId="15" applyNumberFormat="1" applyFont="1" applyBorder="1" applyAlignment="1">
      <alignment vertical="top"/>
    </xf>
    <xf numFmtId="165" fontId="15" fillId="0" borderId="2" xfId="15" applyNumberFormat="1" applyFont="1" applyBorder="1" applyAlignment="1">
      <alignment vertical="top"/>
    </xf>
    <xf numFmtId="165" fontId="15" fillId="0" borderId="4" xfId="15" applyNumberFormat="1" applyFont="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24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rtifications"/>
      <sheetName val="Year 1"/>
      <sheetName val="Year 2"/>
      <sheetName val="Year 3"/>
      <sheetName val="Year 4"/>
      <sheetName val="Year 5"/>
      <sheetName val="Consortium"/>
      <sheetName val="Cumulativ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tabSelected="1" workbookViewId="0" topLeftCell="A1">
      <selection activeCell="D3" sqref="D3:I3"/>
    </sheetView>
  </sheetViews>
  <sheetFormatPr defaultColWidth="9.140625" defaultRowHeight="12.75"/>
  <cols>
    <col min="1" max="2" width="3.7109375" style="2" customWidth="1"/>
    <col min="3" max="3" width="10.421875" style="2" customWidth="1"/>
    <col min="4" max="9" width="13.8515625" style="2" customWidth="1"/>
    <col min="10" max="16384" width="9.140625" style="2" customWidth="1"/>
  </cols>
  <sheetData>
    <row r="1" spans="1:9" ht="15.75">
      <c r="A1" s="74" t="s">
        <v>67</v>
      </c>
      <c r="B1" s="74"/>
      <c r="C1" s="74"/>
      <c r="D1" s="74"/>
      <c r="E1" s="74"/>
      <c r="F1" s="74"/>
      <c r="G1" s="74"/>
      <c r="H1" s="74"/>
      <c r="I1" s="74"/>
    </row>
    <row r="3" spans="1:9" ht="12.75">
      <c r="A3" s="70" t="s">
        <v>90</v>
      </c>
      <c r="B3" s="70"/>
      <c r="C3" s="70"/>
      <c r="D3" s="67"/>
      <c r="E3" s="68"/>
      <c r="F3" s="68"/>
      <c r="G3" s="68"/>
      <c r="H3" s="68"/>
      <c r="I3" s="69"/>
    </row>
    <row r="4" spans="1:9" ht="12.75">
      <c r="A4" s="54"/>
      <c r="B4" s="54"/>
      <c r="C4" s="54"/>
      <c r="D4" s="55"/>
      <c r="E4" s="55"/>
      <c r="F4" s="55"/>
      <c r="G4" s="55"/>
      <c r="H4" s="55"/>
      <c r="I4" s="55"/>
    </row>
    <row r="5" spans="1:9" ht="12.75">
      <c r="A5" s="70" t="s">
        <v>93</v>
      </c>
      <c r="B5" s="70"/>
      <c r="C5" s="70"/>
      <c r="D5" s="71"/>
      <c r="E5" s="72"/>
      <c r="F5" s="72"/>
      <c r="G5" s="72"/>
      <c r="H5" s="72"/>
      <c r="I5" s="62"/>
    </row>
    <row r="7" spans="1:9" ht="12.75">
      <c r="A7" s="70" t="s">
        <v>91</v>
      </c>
      <c r="B7" s="70"/>
      <c r="C7" s="70"/>
      <c r="D7" s="75"/>
      <c r="E7" s="142"/>
      <c r="F7" s="142"/>
      <c r="G7" s="142"/>
      <c r="H7" s="142"/>
      <c r="I7" s="143"/>
    </row>
    <row r="8" spans="4:9" ht="12.75">
      <c r="D8" s="144"/>
      <c r="E8" s="145"/>
      <c r="F8" s="145"/>
      <c r="G8" s="145"/>
      <c r="H8" s="145"/>
      <c r="I8" s="146"/>
    </row>
    <row r="10" spans="3:9" ht="13.5">
      <c r="C10" s="65" t="s">
        <v>68</v>
      </c>
      <c r="D10" s="65"/>
      <c r="E10" s="65"/>
      <c r="F10" s="65"/>
      <c r="G10" s="65"/>
      <c r="H10" s="65"/>
      <c r="I10" s="65"/>
    </row>
    <row r="11" spans="3:9" ht="13.5">
      <c r="C11" s="52"/>
      <c r="D11" s="52"/>
      <c r="E11" s="52"/>
      <c r="F11" s="52"/>
      <c r="G11" s="52"/>
      <c r="H11" s="52"/>
      <c r="I11" s="52"/>
    </row>
    <row r="12" spans="4:9" ht="12.75">
      <c r="D12" s="44" t="s">
        <v>54</v>
      </c>
      <c r="E12" s="44" t="s">
        <v>55</v>
      </c>
      <c r="F12" s="44" t="s">
        <v>56</v>
      </c>
      <c r="G12" s="44" t="s">
        <v>57</v>
      </c>
      <c r="H12" s="44" t="s">
        <v>58</v>
      </c>
      <c r="I12" s="138" t="s">
        <v>69</v>
      </c>
    </row>
    <row r="13" spans="1:9" ht="23.25" customHeight="1">
      <c r="A13" s="66" t="s">
        <v>70</v>
      </c>
      <c r="B13" s="66"/>
      <c r="C13" s="66"/>
      <c r="D13" s="28">
        <f>Year1!L75</f>
        <v>0</v>
      </c>
      <c r="E13" s="28">
        <f>Year2!L75</f>
        <v>0</v>
      </c>
      <c r="F13" s="28">
        <f>Year3!L75</f>
        <v>0</v>
      </c>
      <c r="G13" s="28">
        <f>Year4!L75</f>
        <v>0</v>
      </c>
      <c r="H13" s="28">
        <f>Year5!L75</f>
        <v>0</v>
      </c>
      <c r="I13" s="139">
        <f>SUM(D13:H13)</f>
        <v>0</v>
      </c>
    </row>
    <row r="14" spans="2:9" ht="15.75" customHeight="1">
      <c r="B14" s="51" t="s">
        <v>71</v>
      </c>
      <c r="D14" s="28">
        <f>Year1!L74</f>
        <v>0</v>
      </c>
      <c r="E14" s="28">
        <f>Year2!L74</f>
        <v>0</v>
      </c>
      <c r="F14" s="28">
        <f>Year3!L74</f>
        <v>0</v>
      </c>
      <c r="G14" s="28">
        <f>Year4!L74</f>
        <v>0</v>
      </c>
      <c r="H14" s="28">
        <f>Year5!L74</f>
        <v>0</v>
      </c>
      <c r="I14" s="39">
        <f>SUM(D14:H14)</f>
        <v>0</v>
      </c>
    </row>
    <row r="15" spans="1:9" ht="15.75" customHeight="1">
      <c r="A15" s="51" t="s">
        <v>49</v>
      </c>
      <c r="D15" s="30">
        <f aca="true" t="shared" si="0" ref="D15:I15">D13+D14</f>
        <v>0</v>
      </c>
      <c r="E15" s="30">
        <f t="shared" si="0"/>
        <v>0</v>
      </c>
      <c r="F15" s="30">
        <f t="shared" si="0"/>
        <v>0</v>
      </c>
      <c r="G15" s="30">
        <f t="shared" si="0"/>
        <v>0</v>
      </c>
      <c r="H15" s="30">
        <f t="shared" si="0"/>
        <v>0</v>
      </c>
      <c r="I15" s="140">
        <f t="shared" si="0"/>
        <v>0</v>
      </c>
    </row>
    <row r="16" spans="1:9" ht="12.75">
      <c r="A16" s="51"/>
      <c r="B16" s="51" t="s">
        <v>107</v>
      </c>
      <c r="D16" s="53">
        <f>Year1!L69</f>
        <v>0</v>
      </c>
      <c r="E16" s="53">
        <f>Year2!L69</f>
        <v>0</v>
      </c>
      <c r="F16" s="53">
        <f>Year3!L69</f>
        <v>0</v>
      </c>
      <c r="G16" s="53">
        <f>Year4!L69</f>
        <v>0</v>
      </c>
      <c r="H16" s="53">
        <f>Year5!L69</f>
        <v>0</v>
      </c>
      <c r="I16" s="137">
        <f>SUM(D16:H16)</f>
        <v>0</v>
      </c>
    </row>
    <row r="17" spans="1:9" s="1" customFormat="1" ht="13.5" thickBot="1">
      <c r="A17" s="136" t="s">
        <v>108</v>
      </c>
      <c r="B17" s="136"/>
      <c r="D17" s="141">
        <f>D15+D16</f>
        <v>0</v>
      </c>
      <c r="E17" s="141">
        <f>E15+E16</f>
        <v>0</v>
      </c>
      <c r="F17" s="141">
        <f>F15+F16</f>
        <v>0</v>
      </c>
      <c r="G17" s="141">
        <f>G15+G16</f>
        <v>0</v>
      </c>
      <c r="H17" s="141">
        <f>H15+H16</f>
        <v>0</v>
      </c>
      <c r="I17" s="141">
        <f>I15+I16</f>
        <v>0</v>
      </c>
    </row>
    <row r="18" ht="13.5" thickTop="1"/>
    <row r="19" spans="1:9" ht="13.5">
      <c r="A19" s="73" t="s">
        <v>72</v>
      </c>
      <c r="B19" s="73"/>
      <c r="C19" s="73"/>
      <c r="D19" s="73"/>
      <c r="E19" s="73"/>
      <c r="F19" s="73"/>
      <c r="G19" s="73"/>
      <c r="H19" s="73"/>
      <c r="I19" s="73"/>
    </row>
    <row r="20" spans="1:9" ht="12.75">
      <c r="A20" s="45"/>
      <c r="B20" s="45"/>
      <c r="C20" s="45"/>
      <c r="D20" s="45"/>
      <c r="E20" s="45"/>
      <c r="F20" s="45"/>
      <c r="G20" s="45"/>
      <c r="H20" s="45"/>
      <c r="I20" s="45"/>
    </row>
    <row r="21" spans="2:9" ht="15" customHeight="1">
      <c r="B21" s="61" t="s">
        <v>89</v>
      </c>
      <c r="C21" s="61"/>
      <c r="D21" s="61"/>
      <c r="E21" s="61"/>
      <c r="F21" s="61"/>
      <c r="G21" s="61"/>
      <c r="H21" s="61"/>
      <c r="I21" s="61"/>
    </row>
    <row r="22" spans="2:9" ht="6.75" customHeight="1">
      <c r="B22" s="46"/>
      <c r="C22" s="46"/>
      <c r="D22" s="46"/>
      <c r="E22" s="46"/>
      <c r="F22" s="46"/>
      <c r="G22" s="46"/>
      <c r="H22" s="46"/>
      <c r="I22" s="46"/>
    </row>
    <row r="23" spans="2:3" ht="12.75">
      <c r="B23" s="27" t="s">
        <v>76</v>
      </c>
      <c r="C23" s="2" t="s">
        <v>73</v>
      </c>
    </row>
    <row r="24" spans="2:3" ht="12.75">
      <c r="B24" s="27" t="s">
        <v>75</v>
      </c>
      <c r="C24" s="2" t="s">
        <v>74</v>
      </c>
    </row>
    <row r="25" ht="12.75"/>
    <row r="26" ht="12.75"/>
    <row r="27" ht="12.75">
      <c r="B27" s="2" t="s">
        <v>77</v>
      </c>
    </row>
    <row r="29" spans="1:9" ht="27" customHeight="1">
      <c r="A29" s="47"/>
      <c r="B29" s="64" t="s">
        <v>78</v>
      </c>
      <c r="C29" s="64"/>
      <c r="D29" s="64"/>
      <c r="E29" s="64"/>
      <c r="F29" s="64"/>
      <c r="G29" s="64"/>
      <c r="H29" s="64"/>
      <c r="I29" s="64"/>
    </row>
    <row r="30" ht="12.75"/>
    <row r="31" ht="12.75"/>
    <row r="32" ht="12.75">
      <c r="B32" s="2" t="s">
        <v>79</v>
      </c>
    </row>
    <row r="34" ht="12.75">
      <c r="B34" s="2" t="s">
        <v>80</v>
      </c>
    </row>
    <row r="35" ht="12.75"/>
    <row r="36" ht="12.75"/>
    <row r="37" ht="12.75">
      <c r="C37" s="48" t="s">
        <v>81</v>
      </c>
    </row>
    <row r="38" spans="3:11" ht="46.5" customHeight="1">
      <c r="C38" s="63" t="s">
        <v>82</v>
      </c>
      <c r="D38" s="63"/>
      <c r="E38" s="63"/>
      <c r="F38" s="63"/>
      <c r="G38" s="63"/>
      <c r="H38" s="63"/>
      <c r="I38" s="63"/>
      <c r="J38" s="49"/>
      <c r="K38" s="49"/>
    </row>
    <row r="39" spans="3:9" ht="12.75" customHeight="1">
      <c r="C39" s="49"/>
      <c r="D39" s="49"/>
      <c r="E39" s="49"/>
      <c r="F39" s="49"/>
      <c r="G39" s="49"/>
      <c r="H39" s="49"/>
      <c r="I39" s="49"/>
    </row>
    <row r="41" spans="1:9" ht="13.5">
      <c r="A41" s="65" t="s">
        <v>83</v>
      </c>
      <c r="B41" s="65"/>
      <c r="C41" s="65"/>
      <c r="D41" s="65"/>
      <c r="E41" s="65"/>
      <c r="F41" s="65"/>
      <c r="G41" s="65"/>
      <c r="H41" s="65"/>
      <c r="I41" s="65"/>
    </row>
    <row r="43" ht="12.75">
      <c r="B43" s="2" t="s">
        <v>84</v>
      </c>
    </row>
    <row r="45" spans="2:9" ht="12.75">
      <c r="B45" s="47"/>
      <c r="C45" s="64" t="s">
        <v>85</v>
      </c>
      <c r="D45" s="64"/>
      <c r="E45" s="64"/>
      <c r="F45" s="64"/>
      <c r="G45" s="64"/>
      <c r="H45" s="64"/>
      <c r="I45" s="64"/>
    </row>
    <row r="47" spans="2:11" ht="12.75">
      <c r="B47" s="47"/>
      <c r="C47" s="64" t="s">
        <v>86</v>
      </c>
      <c r="D47" s="64"/>
      <c r="E47" s="64"/>
      <c r="F47" s="64"/>
      <c r="G47" s="64"/>
      <c r="H47" s="64"/>
      <c r="I47" s="64"/>
      <c r="J47" s="60"/>
      <c r="K47" s="60"/>
    </row>
    <row r="48" spans="2:11" ht="12.75">
      <c r="B48" s="47"/>
      <c r="C48" s="60"/>
      <c r="D48" s="60"/>
      <c r="E48" s="60"/>
      <c r="F48" s="60"/>
      <c r="G48" s="60"/>
      <c r="H48" s="60"/>
      <c r="I48" s="60"/>
      <c r="J48" s="60"/>
      <c r="K48" s="60"/>
    </row>
    <row r="49" spans="2:9" ht="25.5" customHeight="1">
      <c r="B49" s="47"/>
      <c r="C49" s="64" t="s">
        <v>87</v>
      </c>
      <c r="D49" s="64"/>
      <c r="E49" s="64"/>
      <c r="F49" s="64"/>
      <c r="G49" s="64"/>
      <c r="H49" s="64"/>
      <c r="I49" s="64"/>
    </row>
    <row r="52" spans="3:8" ht="12.75">
      <c r="C52" s="50"/>
      <c r="D52" s="50"/>
      <c r="E52" s="50"/>
      <c r="F52" s="50"/>
      <c r="G52" s="50"/>
      <c r="H52" s="50"/>
    </row>
    <row r="53" spans="3:8" ht="12.75">
      <c r="C53" s="67">
        <f>IF(D5="","",D5)</f>
      </c>
      <c r="D53" s="68"/>
      <c r="E53" s="68"/>
      <c r="F53" s="68"/>
      <c r="G53" s="69"/>
      <c r="H53" s="2" t="s">
        <v>88</v>
      </c>
    </row>
  </sheetData>
  <mergeCells count="18">
    <mergeCell ref="A41:I41"/>
    <mergeCell ref="B29:I29"/>
    <mergeCell ref="A19:I19"/>
    <mergeCell ref="A1:I1"/>
    <mergeCell ref="A3:C3"/>
    <mergeCell ref="A7:C7"/>
    <mergeCell ref="D3:I3"/>
    <mergeCell ref="D7:I8"/>
    <mergeCell ref="C53:G53"/>
    <mergeCell ref="A5:C5"/>
    <mergeCell ref="D5:I5"/>
    <mergeCell ref="C38:I38"/>
    <mergeCell ref="C45:I45"/>
    <mergeCell ref="C10:I10"/>
    <mergeCell ref="A13:C13"/>
    <mergeCell ref="B21:I21"/>
    <mergeCell ref="C47:I47"/>
    <mergeCell ref="C49:I49"/>
  </mergeCells>
  <printOptions horizontalCentered="1"/>
  <pageMargins left="0.75" right="0.75" top="0.5" bottom="0" header="0" footer="0"/>
  <pageSetup fitToHeight="1" fitToWidth="1" horizontalDpi="300" verticalDpi="300" orientation="portrait" scale="90"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workbookViewId="0" topLeftCell="A1">
      <selection activeCell="A1" sqref="A1"/>
    </sheetView>
  </sheetViews>
  <sheetFormatPr defaultColWidth="9.140625" defaultRowHeight="12.75"/>
  <cols>
    <col min="1" max="1" width="3.140625" style="2" bestFit="1" customWidth="1"/>
    <col min="2" max="2" width="28.140625" style="2" customWidth="1"/>
    <col min="3" max="3" width="5.28125" style="2" bestFit="1" customWidth="1"/>
    <col min="4" max="4" width="18.57421875" style="2" customWidth="1"/>
    <col min="5" max="5" width="8.7109375" style="2" customWidth="1"/>
    <col min="6" max="6" width="7.28125" style="2" bestFit="1" customWidth="1"/>
    <col min="7" max="9" width="6.421875" style="2" customWidth="1"/>
    <col min="10" max="10" width="10.7109375" style="2" customWidth="1"/>
    <col min="11" max="11" width="11.7109375" style="2" customWidth="1"/>
    <col min="12" max="12" width="11.57421875" style="2" customWidth="1"/>
    <col min="13" max="13" width="3.421875" style="2" customWidth="1"/>
    <col min="14" max="14" width="10.8515625" style="28" customWidth="1"/>
    <col min="15" max="16384" width="9.140625" style="2" customWidth="1"/>
  </cols>
  <sheetData>
    <row r="1" spans="2:12" ht="12.75">
      <c r="B1" s="25" t="s">
        <v>90</v>
      </c>
      <c r="D1" s="67">
        <f>IF(Summary!D3="","",Summary!D3)</f>
      </c>
      <c r="E1" s="68"/>
      <c r="F1" s="68"/>
      <c r="G1" s="68"/>
      <c r="H1" s="69"/>
      <c r="I1" s="1"/>
      <c r="J1" s="1"/>
      <c r="K1" s="1"/>
      <c r="L1" s="1"/>
    </row>
    <row r="2" spans="2:12" ht="12.75">
      <c r="B2" s="25" t="s">
        <v>92</v>
      </c>
      <c r="D2" s="100">
        <f>IF(Summary!D5="","",Summary!C53)</f>
      </c>
      <c r="E2" s="101"/>
      <c r="F2" s="102"/>
      <c r="G2" s="1"/>
      <c r="H2" s="1"/>
      <c r="I2" s="1"/>
      <c r="J2" s="1"/>
      <c r="K2" s="1"/>
      <c r="L2" s="1"/>
    </row>
    <row r="3" spans="2:12" ht="12.75">
      <c r="B3" s="25" t="s">
        <v>91</v>
      </c>
      <c r="D3" s="103">
        <f>IF(Summary!D7="","",Summary!D7)</f>
      </c>
      <c r="E3" s="104"/>
      <c r="F3" s="104"/>
      <c r="G3" s="104"/>
      <c r="H3" s="104"/>
      <c r="I3" s="104"/>
      <c r="J3" s="104"/>
      <c r="K3" s="104"/>
      <c r="L3" s="105"/>
    </row>
    <row r="4" spans="2:12" ht="12.75">
      <c r="B4" s="1"/>
      <c r="D4" s="106"/>
      <c r="E4" s="107"/>
      <c r="F4" s="107"/>
      <c r="G4" s="107"/>
      <c r="H4" s="107"/>
      <c r="I4" s="107"/>
      <c r="J4" s="107"/>
      <c r="K4" s="107"/>
      <c r="L4" s="108"/>
    </row>
    <row r="5" spans="2:12" ht="12.75">
      <c r="B5" s="1"/>
      <c r="D5" s="47"/>
      <c r="E5" s="47"/>
      <c r="F5" s="47"/>
      <c r="G5" s="47"/>
      <c r="H5" s="47"/>
      <c r="I5" s="47"/>
      <c r="J5" s="47"/>
      <c r="K5" s="47"/>
      <c r="L5" s="47"/>
    </row>
    <row r="6" spans="1:14" ht="12.75">
      <c r="A6" s="23" t="s">
        <v>48</v>
      </c>
      <c r="C6" s="19"/>
      <c r="D6" s="24" t="s">
        <v>46</v>
      </c>
      <c r="E6" s="109"/>
      <c r="F6" s="110"/>
      <c r="G6" s="111" t="s">
        <v>47</v>
      </c>
      <c r="H6" s="111"/>
      <c r="I6" s="109"/>
      <c r="J6" s="110"/>
      <c r="N6" s="40" t="s">
        <v>65</v>
      </c>
    </row>
    <row r="7" spans="1:14" ht="12.75">
      <c r="A7" s="112" t="s">
        <v>14</v>
      </c>
      <c r="B7" s="113"/>
      <c r="C7" s="113"/>
      <c r="D7" s="113"/>
      <c r="E7" s="113"/>
      <c r="F7" s="113"/>
      <c r="G7" s="113"/>
      <c r="H7" s="113"/>
      <c r="I7" s="113"/>
      <c r="J7" s="113"/>
      <c r="K7" s="113"/>
      <c r="L7" s="114"/>
      <c r="N7" s="41"/>
    </row>
    <row r="8" spans="1:14" ht="12.75" customHeight="1">
      <c r="A8" s="85" t="s">
        <v>0</v>
      </c>
      <c r="B8" s="86"/>
      <c r="C8" s="93" t="s">
        <v>1</v>
      </c>
      <c r="D8" s="93" t="s">
        <v>2</v>
      </c>
      <c r="E8" s="95" t="s">
        <v>3</v>
      </c>
      <c r="F8" s="95" t="s">
        <v>4</v>
      </c>
      <c r="G8" s="80" t="s">
        <v>8</v>
      </c>
      <c r="H8" s="80"/>
      <c r="I8" s="81"/>
      <c r="J8" s="95" t="s">
        <v>9</v>
      </c>
      <c r="K8" s="95" t="s">
        <v>10</v>
      </c>
      <c r="L8" s="95" t="s">
        <v>11</v>
      </c>
      <c r="N8" s="42"/>
    </row>
    <row r="9" spans="1:14" ht="26.25" customHeight="1">
      <c r="A9" s="87"/>
      <c r="B9" s="88"/>
      <c r="C9" s="94"/>
      <c r="D9" s="94"/>
      <c r="E9" s="96"/>
      <c r="F9" s="96"/>
      <c r="G9" s="10" t="s">
        <v>7</v>
      </c>
      <c r="H9" s="10" t="s">
        <v>5</v>
      </c>
      <c r="I9" s="10" t="s">
        <v>6</v>
      </c>
      <c r="J9" s="96"/>
      <c r="K9" s="96"/>
      <c r="L9" s="96"/>
      <c r="N9" s="42"/>
    </row>
    <row r="10" spans="1:14" ht="12.75">
      <c r="A10" s="3">
        <v>1</v>
      </c>
      <c r="B10" s="15">
        <f>IF(Summary!C53="","",Summary!C53)</f>
      </c>
      <c r="C10" s="6"/>
      <c r="D10" s="6" t="s">
        <v>53</v>
      </c>
      <c r="E10" s="7"/>
      <c r="F10" s="9"/>
      <c r="G10" s="12">
        <f aca="true" t="shared" si="0" ref="G10:G18">F10*12</f>
        <v>0</v>
      </c>
      <c r="H10" s="11"/>
      <c r="I10" s="11"/>
      <c r="J10" s="7">
        <f aca="true" t="shared" si="1" ref="J10:J18">ROUND(F10*E10,0)</f>
        <v>0</v>
      </c>
      <c r="K10" s="7">
        <f aca="true" t="shared" si="2" ref="K10:K18">ROUND(J10*0.25,0)</f>
        <v>0</v>
      </c>
      <c r="L10" s="7">
        <f aca="true" t="shared" si="3" ref="L10:L18">ROUND(J10+K10,0)</f>
        <v>0</v>
      </c>
      <c r="N10" s="42"/>
    </row>
    <row r="11" spans="1:14" ht="12.75">
      <c r="A11" s="5">
        <v>2</v>
      </c>
      <c r="B11" s="14"/>
      <c r="C11" s="6"/>
      <c r="D11" s="6"/>
      <c r="E11" s="7"/>
      <c r="F11" s="8"/>
      <c r="G11" s="12">
        <f t="shared" si="0"/>
        <v>0</v>
      </c>
      <c r="H11" s="11"/>
      <c r="I11" s="11"/>
      <c r="J11" s="7">
        <f t="shared" si="1"/>
        <v>0</v>
      </c>
      <c r="K11" s="7">
        <f t="shared" si="2"/>
        <v>0</v>
      </c>
      <c r="L11" s="7">
        <f t="shared" si="3"/>
        <v>0</v>
      </c>
      <c r="N11" s="42"/>
    </row>
    <row r="12" spans="1:14" ht="12.75">
      <c r="A12" s="5">
        <v>3</v>
      </c>
      <c r="B12" s="14"/>
      <c r="C12" s="6"/>
      <c r="D12" s="6"/>
      <c r="E12" s="7"/>
      <c r="F12" s="8"/>
      <c r="G12" s="12">
        <f t="shared" si="0"/>
        <v>0</v>
      </c>
      <c r="H12" s="11"/>
      <c r="I12" s="11"/>
      <c r="J12" s="7">
        <f t="shared" si="1"/>
        <v>0</v>
      </c>
      <c r="K12" s="7">
        <f t="shared" si="2"/>
        <v>0</v>
      </c>
      <c r="L12" s="7">
        <f t="shared" si="3"/>
        <v>0</v>
      </c>
      <c r="N12" s="42"/>
    </row>
    <row r="13" spans="1:14" ht="12.75">
      <c r="A13" s="5">
        <v>4</v>
      </c>
      <c r="B13" s="14"/>
      <c r="C13" s="6"/>
      <c r="D13" s="6"/>
      <c r="E13" s="7"/>
      <c r="F13" s="8"/>
      <c r="G13" s="12">
        <f t="shared" si="0"/>
        <v>0</v>
      </c>
      <c r="H13" s="11"/>
      <c r="I13" s="11"/>
      <c r="J13" s="7">
        <f t="shared" si="1"/>
        <v>0</v>
      </c>
      <c r="K13" s="7">
        <f t="shared" si="2"/>
        <v>0</v>
      </c>
      <c r="L13" s="7">
        <f t="shared" si="3"/>
        <v>0</v>
      </c>
      <c r="N13" s="42"/>
    </row>
    <row r="14" spans="1:14" ht="12.75">
      <c r="A14" s="5">
        <v>5</v>
      </c>
      <c r="B14" s="14"/>
      <c r="C14" s="6"/>
      <c r="D14" s="6"/>
      <c r="E14" s="7"/>
      <c r="F14" s="8"/>
      <c r="G14" s="12">
        <f t="shared" si="0"/>
        <v>0</v>
      </c>
      <c r="H14" s="11"/>
      <c r="I14" s="11"/>
      <c r="J14" s="7">
        <f t="shared" si="1"/>
        <v>0</v>
      </c>
      <c r="K14" s="7">
        <f t="shared" si="2"/>
        <v>0</v>
      </c>
      <c r="L14" s="7">
        <f t="shared" si="3"/>
        <v>0</v>
      </c>
      <c r="N14" s="42"/>
    </row>
    <row r="15" spans="1:14" ht="12.75">
      <c r="A15" s="5">
        <v>6</v>
      </c>
      <c r="B15" s="14"/>
      <c r="C15" s="6"/>
      <c r="D15" s="6"/>
      <c r="E15" s="7"/>
      <c r="F15" s="8"/>
      <c r="G15" s="12">
        <f t="shared" si="0"/>
        <v>0</v>
      </c>
      <c r="H15" s="11"/>
      <c r="I15" s="11"/>
      <c r="J15" s="7">
        <f t="shared" si="1"/>
        <v>0</v>
      </c>
      <c r="K15" s="7">
        <f t="shared" si="2"/>
        <v>0</v>
      </c>
      <c r="L15" s="7">
        <f t="shared" si="3"/>
        <v>0</v>
      </c>
      <c r="N15" s="42"/>
    </row>
    <row r="16" spans="1:14" ht="12.75">
      <c r="A16" s="5">
        <v>7</v>
      </c>
      <c r="B16" s="14"/>
      <c r="C16" s="6"/>
      <c r="D16" s="6"/>
      <c r="E16" s="7"/>
      <c r="F16" s="8"/>
      <c r="G16" s="12">
        <f t="shared" si="0"/>
        <v>0</v>
      </c>
      <c r="H16" s="11"/>
      <c r="I16" s="11"/>
      <c r="J16" s="7">
        <f t="shared" si="1"/>
        <v>0</v>
      </c>
      <c r="K16" s="7">
        <f t="shared" si="2"/>
        <v>0</v>
      </c>
      <c r="L16" s="7">
        <f t="shared" si="3"/>
        <v>0</v>
      </c>
      <c r="N16" s="42"/>
    </row>
    <row r="17" spans="1:14" ht="12.75">
      <c r="A17" s="5">
        <v>8</v>
      </c>
      <c r="B17" s="14"/>
      <c r="C17" s="6"/>
      <c r="D17" s="6"/>
      <c r="E17" s="7"/>
      <c r="F17" s="8"/>
      <c r="G17" s="12">
        <f t="shared" si="0"/>
        <v>0</v>
      </c>
      <c r="H17" s="11"/>
      <c r="I17" s="11"/>
      <c r="J17" s="7">
        <f t="shared" si="1"/>
        <v>0</v>
      </c>
      <c r="K17" s="7">
        <f t="shared" si="2"/>
        <v>0</v>
      </c>
      <c r="L17" s="7">
        <f t="shared" si="3"/>
        <v>0</v>
      </c>
      <c r="N17" s="42"/>
    </row>
    <row r="18" spans="1:14" ht="12.75">
      <c r="A18" s="5">
        <v>9</v>
      </c>
      <c r="B18" s="14"/>
      <c r="C18" s="6"/>
      <c r="D18" s="6"/>
      <c r="E18" s="7"/>
      <c r="F18" s="8"/>
      <c r="G18" s="12">
        <f t="shared" si="0"/>
        <v>0</v>
      </c>
      <c r="H18" s="11"/>
      <c r="I18" s="11"/>
      <c r="J18" s="7">
        <f t="shared" si="1"/>
        <v>0</v>
      </c>
      <c r="K18" s="7">
        <f t="shared" si="2"/>
        <v>0</v>
      </c>
      <c r="L18" s="7">
        <f t="shared" si="3"/>
        <v>0</v>
      </c>
      <c r="N18" s="42"/>
    </row>
    <row r="19" spans="1:14" ht="12.75">
      <c r="A19" s="97" t="s">
        <v>12</v>
      </c>
      <c r="B19" s="98"/>
      <c r="C19" s="98"/>
      <c r="D19" s="98"/>
      <c r="E19" s="98"/>
      <c r="F19" s="98"/>
      <c r="G19" s="98"/>
      <c r="H19" s="98"/>
      <c r="I19" s="99"/>
      <c r="J19" s="16">
        <f>SUM(J10:J18)</f>
        <v>0</v>
      </c>
      <c r="K19" s="16">
        <f>SUM(K10:K18)</f>
        <v>0</v>
      </c>
      <c r="L19" s="16">
        <f>SUM(L10:L18)</f>
        <v>0</v>
      </c>
      <c r="N19" s="42">
        <f>L19</f>
        <v>0</v>
      </c>
    </row>
    <row r="20" spans="1:14" ht="12.75">
      <c r="A20" s="82" t="s">
        <v>13</v>
      </c>
      <c r="B20" s="83"/>
      <c r="C20" s="83"/>
      <c r="D20" s="83"/>
      <c r="E20" s="83"/>
      <c r="F20" s="83"/>
      <c r="G20" s="83"/>
      <c r="H20" s="83"/>
      <c r="I20" s="83"/>
      <c r="J20" s="83"/>
      <c r="K20" s="83"/>
      <c r="L20" s="84"/>
      <c r="N20" s="42"/>
    </row>
    <row r="21" spans="1:14" ht="12.75">
      <c r="A21" s="5">
        <v>1</v>
      </c>
      <c r="B21" s="72"/>
      <c r="C21" s="62"/>
      <c r="D21" s="6"/>
      <c r="E21" s="7"/>
      <c r="F21" s="9"/>
      <c r="G21" s="12">
        <f aca="true" t="shared" si="4" ref="G21:G30">F21*12</f>
        <v>0</v>
      </c>
      <c r="H21" s="11"/>
      <c r="I21" s="11"/>
      <c r="J21" s="7">
        <f aca="true" t="shared" si="5" ref="J21:J30">ROUND(F21*E21,0)</f>
        <v>0</v>
      </c>
      <c r="K21" s="7">
        <f aca="true" t="shared" si="6" ref="K21:K30">ROUND(J21*0.25,0)</f>
        <v>0</v>
      </c>
      <c r="L21" s="7">
        <f aca="true" t="shared" si="7" ref="L21:L30">ROUND(J21+K21,0)</f>
        <v>0</v>
      </c>
      <c r="N21" s="42"/>
    </row>
    <row r="22" spans="1:14" ht="12.75">
      <c r="A22" s="5">
        <v>2</v>
      </c>
      <c r="B22" s="72"/>
      <c r="C22" s="62"/>
      <c r="D22" s="6"/>
      <c r="E22" s="7"/>
      <c r="F22" s="9"/>
      <c r="G22" s="12">
        <f t="shared" si="4"/>
        <v>0</v>
      </c>
      <c r="H22" s="11"/>
      <c r="I22" s="11"/>
      <c r="J22" s="7">
        <f t="shared" si="5"/>
        <v>0</v>
      </c>
      <c r="K22" s="7">
        <f t="shared" si="6"/>
        <v>0</v>
      </c>
      <c r="L22" s="7">
        <f t="shared" si="7"/>
        <v>0</v>
      </c>
      <c r="N22" s="42"/>
    </row>
    <row r="23" spans="1:14" ht="12.75">
      <c r="A23" s="5">
        <v>3</v>
      </c>
      <c r="B23" s="72"/>
      <c r="C23" s="62"/>
      <c r="D23" s="6"/>
      <c r="E23" s="7"/>
      <c r="F23" s="9"/>
      <c r="G23" s="12">
        <f t="shared" si="4"/>
        <v>0</v>
      </c>
      <c r="H23" s="11"/>
      <c r="I23" s="11"/>
      <c r="J23" s="7">
        <f t="shared" si="5"/>
        <v>0</v>
      </c>
      <c r="K23" s="7">
        <f t="shared" si="6"/>
        <v>0</v>
      </c>
      <c r="L23" s="7">
        <f t="shared" si="7"/>
        <v>0</v>
      </c>
      <c r="N23" s="42"/>
    </row>
    <row r="24" spans="1:14" ht="12.75">
      <c r="A24" s="5">
        <v>4</v>
      </c>
      <c r="B24" s="72"/>
      <c r="C24" s="62"/>
      <c r="D24" s="6"/>
      <c r="E24" s="7"/>
      <c r="F24" s="9"/>
      <c r="G24" s="12">
        <f t="shared" si="4"/>
        <v>0</v>
      </c>
      <c r="H24" s="11"/>
      <c r="I24" s="11"/>
      <c r="J24" s="7">
        <f t="shared" si="5"/>
        <v>0</v>
      </c>
      <c r="K24" s="7">
        <f t="shared" si="6"/>
        <v>0</v>
      </c>
      <c r="L24" s="7">
        <f t="shared" si="7"/>
        <v>0</v>
      </c>
      <c r="N24" s="42"/>
    </row>
    <row r="25" spans="1:14" ht="12.75">
      <c r="A25" s="5">
        <v>5</v>
      </c>
      <c r="B25" s="72"/>
      <c r="C25" s="62"/>
      <c r="D25" s="6"/>
      <c r="E25" s="7"/>
      <c r="F25" s="9"/>
      <c r="G25" s="12">
        <f t="shared" si="4"/>
        <v>0</v>
      </c>
      <c r="H25" s="11"/>
      <c r="I25" s="11"/>
      <c r="J25" s="7">
        <f t="shared" si="5"/>
        <v>0</v>
      </c>
      <c r="K25" s="7">
        <f t="shared" si="6"/>
        <v>0</v>
      </c>
      <c r="L25" s="7">
        <f t="shared" si="7"/>
        <v>0</v>
      </c>
      <c r="N25" s="42"/>
    </row>
    <row r="26" spans="1:14" ht="12.75">
      <c r="A26" s="5">
        <v>6</v>
      </c>
      <c r="B26" s="72"/>
      <c r="C26" s="62"/>
      <c r="D26" s="6"/>
      <c r="E26" s="7"/>
      <c r="F26" s="9"/>
      <c r="G26" s="12">
        <f t="shared" si="4"/>
        <v>0</v>
      </c>
      <c r="H26" s="11"/>
      <c r="I26" s="11"/>
      <c r="J26" s="7">
        <f t="shared" si="5"/>
        <v>0</v>
      </c>
      <c r="K26" s="7">
        <f t="shared" si="6"/>
        <v>0</v>
      </c>
      <c r="L26" s="7">
        <f t="shared" si="7"/>
        <v>0</v>
      </c>
      <c r="N26" s="42"/>
    </row>
    <row r="27" spans="1:14" ht="12.75">
      <c r="A27" s="5">
        <v>7</v>
      </c>
      <c r="B27" s="72"/>
      <c r="C27" s="62"/>
      <c r="D27" s="6"/>
      <c r="E27" s="7"/>
      <c r="F27" s="9"/>
      <c r="G27" s="12">
        <f t="shared" si="4"/>
        <v>0</v>
      </c>
      <c r="H27" s="11"/>
      <c r="I27" s="11"/>
      <c r="J27" s="7">
        <f t="shared" si="5"/>
        <v>0</v>
      </c>
      <c r="K27" s="7">
        <f t="shared" si="6"/>
        <v>0</v>
      </c>
      <c r="L27" s="7">
        <f t="shared" si="7"/>
        <v>0</v>
      </c>
      <c r="N27" s="42"/>
    </row>
    <row r="28" spans="1:14" ht="12.75">
      <c r="A28" s="5">
        <v>8</v>
      </c>
      <c r="B28" s="72"/>
      <c r="C28" s="62"/>
      <c r="D28" s="6"/>
      <c r="E28" s="7"/>
      <c r="F28" s="9"/>
      <c r="G28" s="12">
        <f t="shared" si="4"/>
        <v>0</v>
      </c>
      <c r="H28" s="11"/>
      <c r="I28" s="11"/>
      <c r="J28" s="7">
        <f t="shared" si="5"/>
        <v>0</v>
      </c>
      <c r="K28" s="7">
        <f t="shared" si="6"/>
        <v>0</v>
      </c>
      <c r="L28" s="7">
        <f t="shared" si="7"/>
        <v>0</v>
      </c>
      <c r="N28" s="42"/>
    </row>
    <row r="29" spans="1:14" ht="12.75">
      <c r="A29" s="5">
        <v>9</v>
      </c>
      <c r="B29" s="72"/>
      <c r="C29" s="62"/>
      <c r="D29" s="6"/>
      <c r="E29" s="7"/>
      <c r="F29" s="9"/>
      <c r="G29" s="12">
        <f t="shared" si="4"/>
        <v>0</v>
      </c>
      <c r="H29" s="11"/>
      <c r="I29" s="11"/>
      <c r="J29" s="7">
        <f t="shared" si="5"/>
        <v>0</v>
      </c>
      <c r="K29" s="7">
        <f t="shared" si="6"/>
        <v>0</v>
      </c>
      <c r="L29" s="7">
        <f t="shared" si="7"/>
        <v>0</v>
      </c>
      <c r="N29" s="42"/>
    </row>
    <row r="30" spans="1:14" ht="12.75">
      <c r="A30" s="5">
        <v>10</v>
      </c>
      <c r="B30" s="72"/>
      <c r="C30" s="62"/>
      <c r="D30" s="6"/>
      <c r="E30" s="7"/>
      <c r="F30" s="9"/>
      <c r="G30" s="12">
        <f t="shared" si="4"/>
        <v>0</v>
      </c>
      <c r="H30" s="11"/>
      <c r="I30" s="11"/>
      <c r="J30" s="7">
        <f t="shared" si="5"/>
        <v>0</v>
      </c>
      <c r="K30" s="7">
        <f t="shared" si="6"/>
        <v>0</v>
      </c>
      <c r="L30" s="7">
        <f t="shared" si="7"/>
        <v>0</v>
      </c>
      <c r="N30" s="42"/>
    </row>
    <row r="31" spans="1:14" ht="12.75">
      <c r="A31" s="67" t="s">
        <v>15</v>
      </c>
      <c r="B31" s="68"/>
      <c r="C31" s="68"/>
      <c r="D31" s="68"/>
      <c r="E31" s="68"/>
      <c r="F31" s="68"/>
      <c r="G31" s="68"/>
      <c r="H31" s="68"/>
      <c r="I31" s="69"/>
      <c r="J31" s="16">
        <f>SUM(J21:J30)</f>
        <v>0</v>
      </c>
      <c r="K31" s="16">
        <f>SUM(K21:K30)</f>
        <v>0</v>
      </c>
      <c r="L31" s="16">
        <f>SUM(L21:L30)</f>
        <v>0</v>
      </c>
      <c r="N31" s="42">
        <f>L31</f>
        <v>0</v>
      </c>
    </row>
    <row r="32" spans="1:14" ht="12.75">
      <c r="A32" s="82" t="s">
        <v>16</v>
      </c>
      <c r="B32" s="83"/>
      <c r="C32" s="83"/>
      <c r="D32" s="83"/>
      <c r="E32" s="83"/>
      <c r="F32" s="83"/>
      <c r="G32" s="83"/>
      <c r="H32" s="83"/>
      <c r="I32" s="83"/>
      <c r="J32" s="83"/>
      <c r="K32" s="83"/>
      <c r="L32" s="84"/>
      <c r="N32" s="42"/>
    </row>
    <row r="33" spans="1:14" ht="12.75">
      <c r="A33" s="5">
        <v>1</v>
      </c>
      <c r="B33" s="72"/>
      <c r="C33" s="72"/>
      <c r="D33" s="72"/>
      <c r="E33" s="72"/>
      <c r="F33" s="72"/>
      <c r="G33" s="72"/>
      <c r="H33" s="72"/>
      <c r="I33" s="72"/>
      <c r="J33" s="72"/>
      <c r="K33" s="62"/>
      <c r="L33" s="17"/>
      <c r="N33" s="42"/>
    </row>
    <row r="34" spans="1:14" ht="12.75">
      <c r="A34" s="5">
        <v>2</v>
      </c>
      <c r="B34" s="72"/>
      <c r="C34" s="72"/>
      <c r="D34" s="72"/>
      <c r="E34" s="72"/>
      <c r="F34" s="72"/>
      <c r="G34" s="72"/>
      <c r="H34" s="72"/>
      <c r="I34" s="72"/>
      <c r="J34" s="72"/>
      <c r="K34" s="62"/>
      <c r="L34" s="18"/>
      <c r="N34" s="42"/>
    </row>
    <row r="35" spans="1:14" ht="12.75">
      <c r="A35" s="5">
        <v>3</v>
      </c>
      <c r="B35" s="72"/>
      <c r="C35" s="72"/>
      <c r="D35" s="72"/>
      <c r="E35" s="72"/>
      <c r="F35" s="72"/>
      <c r="G35" s="72"/>
      <c r="H35" s="72"/>
      <c r="I35" s="72"/>
      <c r="J35" s="72"/>
      <c r="K35" s="62"/>
      <c r="L35" s="18"/>
      <c r="N35" s="42"/>
    </row>
    <row r="36" spans="1:14" ht="12.75">
      <c r="A36" s="5">
        <v>4</v>
      </c>
      <c r="B36" s="72"/>
      <c r="C36" s="72"/>
      <c r="D36" s="72"/>
      <c r="E36" s="72"/>
      <c r="F36" s="72"/>
      <c r="G36" s="72"/>
      <c r="H36" s="72"/>
      <c r="I36" s="72"/>
      <c r="J36" s="72"/>
      <c r="K36" s="62"/>
      <c r="L36" s="18"/>
      <c r="N36" s="42"/>
    </row>
    <row r="37" spans="1:14" ht="12.75">
      <c r="A37" s="5">
        <v>5</v>
      </c>
      <c r="B37" s="72"/>
      <c r="C37" s="72"/>
      <c r="D37" s="72"/>
      <c r="E37" s="72"/>
      <c r="F37" s="72"/>
      <c r="G37" s="72"/>
      <c r="H37" s="72"/>
      <c r="I37" s="72"/>
      <c r="J37" s="72"/>
      <c r="K37" s="62"/>
      <c r="L37" s="18"/>
      <c r="N37" s="42"/>
    </row>
    <row r="38" spans="1:14" ht="12.75">
      <c r="A38" s="67" t="s">
        <v>17</v>
      </c>
      <c r="B38" s="68"/>
      <c r="C38" s="68"/>
      <c r="D38" s="68"/>
      <c r="E38" s="68"/>
      <c r="F38" s="68"/>
      <c r="G38" s="68"/>
      <c r="H38" s="68"/>
      <c r="I38" s="68"/>
      <c r="J38" s="68"/>
      <c r="K38" s="69"/>
      <c r="L38" s="21">
        <f>SUM(L33:L37)</f>
        <v>0</v>
      </c>
      <c r="N38" s="42">
        <v>0</v>
      </c>
    </row>
    <row r="39" spans="1:14" ht="12.75">
      <c r="A39" s="82" t="s">
        <v>18</v>
      </c>
      <c r="B39" s="83"/>
      <c r="C39" s="83"/>
      <c r="D39" s="83"/>
      <c r="E39" s="83"/>
      <c r="F39" s="83"/>
      <c r="G39" s="83"/>
      <c r="H39" s="83"/>
      <c r="I39" s="83"/>
      <c r="J39" s="83"/>
      <c r="K39" s="83"/>
      <c r="L39" s="84"/>
      <c r="N39" s="42"/>
    </row>
    <row r="40" spans="1:14" ht="12.75">
      <c r="A40" s="5">
        <v>1</v>
      </c>
      <c r="B40" s="4" t="s">
        <v>20</v>
      </c>
      <c r="C40" s="91"/>
      <c r="D40" s="91"/>
      <c r="E40" s="91"/>
      <c r="F40" s="91"/>
      <c r="G40" s="91"/>
      <c r="H40" s="91"/>
      <c r="I40" s="91"/>
      <c r="J40" s="91"/>
      <c r="K40" s="92"/>
      <c r="L40" s="7"/>
      <c r="N40" s="42"/>
    </row>
    <row r="41" spans="1:14" ht="12.75">
      <c r="A41" s="5">
        <v>2</v>
      </c>
      <c r="B41" s="4" t="s">
        <v>21</v>
      </c>
      <c r="C41" s="71"/>
      <c r="D41" s="72"/>
      <c r="E41" s="72"/>
      <c r="F41" s="72"/>
      <c r="G41" s="72"/>
      <c r="H41" s="72"/>
      <c r="I41" s="72"/>
      <c r="J41" s="72"/>
      <c r="K41" s="62"/>
      <c r="L41" s="7"/>
      <c r="N41" s="42"/>
    </row>
    <row r="42" spans="1:14" ht="12.75">
      <c r="A42" s="67" t="s">
        <v>19</v>
      </c>
      <c r="B42" s="68"/>
      <c r="C42" s="68"/>
      <c r="D42" s="68"/>
      <c r="E42" s="68"/>
      <c r="F42" s="68"/>
      <c r="G42" s="68"/>
      <c r="H42" s="68"/>
      <c r="I42" s="68"/>
      <c r="J42" s="68"/>
      <c r="K42" s="69"/>
      <c r="L42" s="21">
        <f>SUM(L40:L41)</f>
        <v>0</v>
      </c>
      <c r="N42" s="42">
        <f>L42</f>
        <v>0</v>
      </c>
    </row>
    <row r="43" spans="1:14" ht="12.75">
      <c r="A43" s="82" t="s">
        <v>22</v>
      </c>
      <c r="B43" s="83"/>
      <c r="C43" s="83"/>
      <c r="D43" s="83"/>
      <c r="E43" s="83"/>
      <c r="F43" s="83"/>
      <c r="G43" s="83"/>
      <c r="H43" s="83"/>
      <c r="I43" s="83"/>
      <c r="J43" s="83"/>
      <c r="K43" s="83"/>
      <c r="L43" s="84"/>
      <c r="N43" s="42"/>
    </row>
    <row r="44" spans="1:14" ht="12.75">
      <c r="A44" s="5">
        <v>1</v>
      </c>
      <c r="B44" s="4" t="s">
        <v>23</v>
      </c>
      <c r="C44" s="71"/>
      <c r="D44" s="72"/>
      <c r="E44" s="72"/>
      <c r="F44" s="72"/>
      <c r="G44" s="72"/>
      <c r="H44" s="72"/>
      <c r="I44" s="72"/>
      <c r="J44" s="72"/>
      <c r="K44" s="62"/>
      <c r="L44" s="7"/>
      <c r="N44" s="42"/>
    </row>
    <row r="45" spans="1:14" ht="12.75">
      <c r="A45" s="5">
        <v>2</v>
      </c>
      <c r="B45" s="4" t="s">
        <v>24</v>
      </c>
      <c r="C45" s="71"/>
      <c r="D45" s="72"/>
      <c r="E45" s="72"/>
      <c r="F45" s="72"/>
      <c r="G45" s="72"/>
      <c r="H45" s="72"/>
      <c r="I45" s="72"/>
      <c r="J45" s="72"/>
      <c r="K45" s="62"/>
      <c r="L45" s="7"/>
      <c r="N45" s="42"/>
    </row>
    <row r="46" spans="1:14" ht="12.75">
      <c r="A46" s="5">
        <v>3</v>
      </c>
      <c r="B46" s="4" t="s">
        <v>25</v>
      </c>
      <c r="C46" s="71"/>
      <c r="D46" s="72"/>
      <c r="E46" s="72"/>
      <c r="F46" s="72"/>
      <c r="G46" s="72"/>
      <c r="H46" s="72"/>
      <c r="I46" s="72"/>
      <c r="J46" s="72"/>
      <c r="K46" s="62"/>
      <c r="L46" s="7"/>
      <c r="N46" s="42"/>
    </row>
    <row r="47" spans="1:14" ht="12.75">
      <c r="A47" s="5">
        <v>4</v>
      </c>
      <c r="B47" s="4" t="s">
        <v>26</v>
      </c>
      <c r="C47" s="71"/>
      <c r="D47" s="72"/>
      <c r="E47" s="72"/>
      <c r="F47" s="72"/>
      <c r="G47" s="72"/>
      <c r="H47" s="72"/>
      <c r="I47" s="72"/>
      <c r="J47" s="72"/>
      <c r="K47" s="62"/>
      <c r="L47" s="7"/>
      <c r="N47" s="42"/>
    </row>
    <row r="48" spans="1:14" ht="12.75">
      <c r="A48" s="5">
        <v>5</v>
      </c>
      <c r="B48" s="4" t="s">
        <v>27</v>
      </c>
      <c r="C48" s="71"/>
      <c r="D48" s="72"/>
      <c r="E48" s="72"/>
      <c r="F48" s="72"/>
      <c r="G48" s="72"/>
      <c r="H48" s="72"/>
      <c r="I48" s="72"/>
      <c r="J48" s="72"/>
      <c r="K48" s="62"/>
      <c r="L48" s="7"/>
      <c r="N48" s="42"/>
    </row>
    <row r="49" spans="1:14" ht="12.75">
      <c r="A49" s="67" t="s">
        <v>28</v>
      </c>
      <c r="B49" s="68"/>
      <c r="C49" s="68"/>
      <c r="D49" s="68"/>
      <c r="E49" s="68"/>
      <c r="F49" s="68"/>
      <c r="G49" s="68"/>
      <c r="H49" s="68"/>
      <c r="I49" s="68"/>
      <c r="J49" s="68"/>
      <c r="K49" s="69"/>
      <c r="L49" s="21">
        <f>SUM(L44:L48)</f>
        <v>0</v>
      </c>
      <c r="N49" s="42">
        <f>L49</f>
        <v>0</v>
      </c>
    </row>
    <row r="50" spans="1:14" ht="12.75">
      <c r="A50" s="82" t="s">
        <v>29</v>
      </c>
      <c r="B50" s="83"/>
      <c r="C50" s="83"/>
      <c r="D50" s="83"/>
      <c r="E50" s="83"/>
      <c r="F50" s="83"/>
      <c r="G50" s="83"/>
      <c r="H50" s="83"/>
      <c r="I50" s="83"/>
      <c r="J50" s="83"/>
      <c r="K50" s="83"/>
      <c r="L50" s="84"/>
      <c r="N50" s="42"/>
    </row>
    <row r="51" spans="1:14" ht="12.75">
      <c r="A51" s="5">
        <v>1</v>
      </c>
      <c r="B51" s="13" t="s">
        <v>30</v>
      </c>
      <c r="C51" s="13"/>
      <c r="D51" s="72"/>
      <c r="E51" s="72"/>
      <c r="F51" s="72"/>
      <c r="G51" s="72"/>
      <c r="H51" s="72"/>
      <c r="I51" s="72"/>
      <c r="J51" s="72"/>
      <c r="K51" s="62"/>
      <c r="L51" s="7"/>
      <c r="N51" s="42">
        <f>L51</f>
        <v>0</v>
      </c>
    </row>
    <row r="52" spans="1:14" ht="12.75">
      <c r="A52" s="5">
        <v>2</v>
      </c>
      <c r="B52" s="13" t="s">
        <v>31</v>
      </c>
      <c r="C52" s="13"/>
      <c r="D52" s="72"/>
      <c r="E52" s="72"/>
      <c r="F52" s="72"/>
      <c r="G52" s="72"/>
      <c r="H52" s="72"/>
      <c r="I52" s="72"/>
      <c r="J52" s="72"/>
      <c r="K52" s="62"/>
      <c r="L52" s="7"/>
      <c r="N52" s="42">
        <f aca="true" t="shared" si="8" ref="N52:N60">L52</f>
        <v>0</v>
      </c>
    </row>
    <row r="53" spans="1:14" ht="12.75">
      <c r="A53" s="5">
        <v>3</v>
      </c>
      <c r="B53" s="13" t="s">
        <v>32</v>
      </c>
      <c r="C53" s="13"/>
      <c r="D53" s="72"/>
      <c r="E53" s="72"/>
      <c r="F53" s="72"/>
      <c r="G53" s="72"/>
      <c r="H53" s="72"/>
      <c r="I53" s="72"/>
      <c r="J53" s="72"/>
      <c r="K53" s="62"/>
      <c r="L53" s="7"/>
      <c r="N53" s="42">
        <f t="shared" si="8"/>
        <v>0</v>
      </c>
    </row>
    <row r="54" spans="1:14" ht="12.75">
      <c r="A54" s="5">
        <v>4</v>
      </c>
      <c r="B54" s="13" t="s">
        <v>33</v>
      </c>
      <c r="C54" s="13"/>
      <c r="D54" s="72"/>
      <c r="E54" s="72"/>
      <c r="F54" s="72"/>
      <c r="G54" s="72"/>
      <c r="H54" s="72"/>
      <c r="I54" s="72"/>
      <c r="J54" s="72"/>
      <c r="K54" s="62"/>
      <c r="L54" s="7"/>
      <c r="N54" s="42">
        <f t="shared" si="8"/>
        <v>0</v>
      </c>
    </row>
    <row r="55" spans="1:14" ht="12.75">
      <c r="A55" s="5">
        <v>5</v>
      </c>
      <c r="B55" s="13" t="s">
        <v>34</v>
      </c>
      <c r="C55" s="13"/>
      <c r="D55" s="72"/>
      <c r="E55" s="72"/>
      <c r="F55" s="72"/>
      <c r="G55" s="72"/>
      <c r="H55" s="72"/>
      <c r="I55" s="72"/>
      <c r="J55" s="72"/>
      <c r="K55" s="62"/>
      <c r="L55" s="7">
        <f>SUM(Consortium!E6:E25)</f>
        <v>0</v>
      </c>
      <c r="N55" s="42">
        <f>SUM(Consortium!K6:K25)</f>
        <v>0</v>
      </c>
    </row>
    <row r="56" spans="1:14" ht="12.75">
      <c r="A56" s="5">
        <v>6</v>
      </c>
      <c r="B56" s="13" t="s">
        <v>35</v>
      </c>
      <c r="C56" s="13"/>
      <c r="D56" s="72"/>
      <c r="E56" s="72"/>
      <c r="F56" s="72"/>
      <c r="G56" s="72"/>
      <c r="H56" s="72"/>
      <c r="I56" s="72"/>
      <c r="J56" s="72"/>
      <c r="K56" s="62"/>
      <c r="L56" s="7"/>
      <c r="N56" s="42">
        <f t="shared" si="8"/>
        <v>0</v>
      </c>
    </row>
    <row r="57" spans="1:14" ht="12.75">
      <c r="A57" s="5">
        <v>7</v>
      </c>
      <c r="B57" s="13" t="s">
        <v>36</v>
      </c>
      <c r="C57" s="13"/>
      <c r="D57" s="72"/>
      <c r="E57" s="72"/>
      <c r="F57" s="72"/>
      <c r="G57" s="72"/>
      <c r="H57" s="72"/>
      <c r="I57" s="72"/>
      <c r="J57" s="72"/>
      <c r="K57" s="62"/>
      <c r="L57" s="7"/>
      <c r="N57" s="42">
        <f t="shared" si="8"/>
        <v>0</v>
      </c>
    </row>
    <row r="58" spans="1:14" ht="12.75">
      <c r="A58" s="5">
        <v>8</v>
      </c>
      <c r="B58" s="72"/>
      <c r="C58" s="72"/>
      <c r="D58" s="72"/>
      <c r="E58" s="72"/>
      <c r="F58" s="72"/>
      <c r="G58" s="72"/>
      <c r="H58" s="72"/>
      <c r="I58" s="72"/>
      <c r="J58" s="72"/>
      <c r="K58" s="62"/>
      <c r="L58" s="7"/>
      <c r="N58" s="42">
        <f t="shared" si="8"/>
        <v>0</v>
      </c>
    </row>
    <row r="59" spans="1:14" ht="12.75">
      <c r="A59" s="5">
        <v>9</v>
      </c>
      <c r="B59" s="72"/>
      <c r="C59" s="72"/>
      <c r="D59" s="72"/>
      <c r="E59" s="72"/>
      <c r="F59" s="72"/>
      <c r="G59" s="72"/>
      <c r="H59" s="72"/>
      <c r="I59" s="72"/>
      <c r="J59" s="72"/>
      <c r="K59" s="62"/>
      <c r="L59" s="7"/>
      <c r="N59" s="42">
        <f t="shared" si="8"/>
        <v>0</v>
      </c>
    </row>
    <row r="60" spans="1:14" ht="12.75">
      <c r="A60" s="5">
        <v>10</v>
      </c>
      <c r="B60" s="72"/>
      <c r="C60" s="72"/>
      <c r="D60" s="72"/>
      <c r="E60" s="72"/>
      <c r="F60" s="72"/>
      <c r="G60" s="72"/>
      <c r="H60" s="72"/>
      <c r="I60" s="72"/>
      <c r="J60" s="72"/>
      <c r="K60" s="62"/>
      <c r="L60" s="7"/>
      <c r="N60" s="42">
        <f t="shared" si="8"/>
        <v>0</v>
      </c>
    </row>
    <row r="61" spans="1:14" ht="12.75">
      <c r="A61" s="67" t="s">
        <v>37</v>
      </c>
      <c r="B61" s="68"/>
      <c r="C61" s="68"/>
      <c r="D61" s="68"/>
      <c r="E61" s="68"/>
      <c r="F61" s="68"/>
      <c r="G61" s="68"/>
      <c r="H61" s="68"/>
      <c r="I61" s="68"/>
      <c r="J61" s="68"/>
      <c r="K61" s="69"/>
      <c r="L61" s="16">
        <f>SUM(L51:L60)</f>
        <v>0</v>
      </c>
      <c r="N61" s="42"/>
    </row>
    <row r="62" spans="1:14" ht="12.75">
      <c r="A62" s="82" t="s">
        <v>38</v>
      </c>
      <c r="B62" s="83"/>
      <c r="C62" s="83"/>
      <c r="D62" s="83"/>
      <c r="E62" s="83"/>
      <c r="F62" s="83"/>
      <c r="G62" s="83"/>
      <c r="H62" s="83"/>
      <c r="I62" s="83"/>
      <c r="J62" s="83"/>
      <c r="K62" s="84"/>
      <c r="L62" s="22">
        <f>L19+L31+L38+L42+L49+L61</f>
        <v>0</v>
      </c>
      <c r="N62" s="43">
        <f>SUM(N7:N61)</f>
        <v>0</v>
      </c>
    </row>
    <row r="63" spans="1:12" ht="12.75">
      <c r="A63" s="82" t="s">
        <v>39</v>
      </c>
      <c r="B63" s="83"/>
      <c r="C63" s="83"/>
      <c r="D63" s="83"/>
      <c r="E63" s="83"/>
      <c r="F63" s="83"/>
      <c r="G63" s="83"/>
      <c r="H63" s="83"/>
      <c r="I63" s="83"/>
      <c r="J63" s="83"/>
      <c r="K63" s="83"/>
      <c r="L63" s="84"/>
    </row>
    <row r="64" spans="1:12" ht="12.75">
      <c r="A64" s="5"/>
      <c r="B64" s="80" t="s">
        <v>40</v>
      </c>
      <c r="C64" s="81"/>
      <c r="D64" s="79" t="s">
        <v>41</v>
      </c>
      <c r="E64" s="80"/>
      <c r="F64" s="80"/>
      <c r="G64" s="80"/>
      <c r="H64" s="80"/>
      <c r="I64" s="81"/>
      <c r="J64" s="79" t="s">
        <v>42</v>
      </c>
      <c r="K64" s="81"/>
      <c r="L64" s="10" t="s">
        <v>43</v>
      </c>
    </row>
    <row r="65" spans="1:12" ht="12.75">
      <c r="A65" s="5">
        <v>1</v>
      </c>
      <c r="B65" s="72" t="s">
        <v>65</v>
      </c>
      <c r="C65" s="62"/>
      <c r="D65" s="76">
        <f>N62</f>
        <v>0</v>
      </c>
      <c r="E65" s="77"/>
      <c r="F65" s="77"/>
      <c r="G65" s="77"/>
      <c r="H65" s="77"/>
      <c r="I65" s="78"/>
      <c r="J65" s="89">
        <v>0.5</v>
      </c>
      <c r="K65" s="90"/>
      <c r="L65" s="7">
        <f>ROUND(D65*J65,0)</f>
        <v>0</v>
      </c>
    </row>
    <row r="66" spans="1:12" ht="12.75">
      <c r="A66" s="5">
        <v>2</v>
      </c>
      <c r="B66" s="72"/>
      <c r="C66" s="62"/>
      <c r="D66" s="79"/>
      <c r="E66" s="80"/>
      <c r="F66" s="80"/>
      <c r="G66" s="80"/>
      <c r="H66" s="80"/>
      <c r="I66" s="81"/>
      <c r="J66" s="89"/>
      <c r="K66" s="90"/>
      <c r="L66" s="7">
        <f>ROUND(D66*J66,0)</f>
        <v>0</v>
      </c>
    </row>
    <row r="67" spans="1:12" ht="12.75">
      <c r="A67" s="5">
        <v>3</v>
      </c>
      <c r="B67" s="72"/>
      <c r="C67" s="62"/>
      <c r="D67" s="79"/>
      <c r="E67" s="80"/>
      <c r="F67" s="80"/>
      <c r="G67" s="80"/>
      <c r="H67" s="80"/>
      <c r="I67" s="81"/>
      <c r="J67" s="89"/>
      <c r="K67" s="90"/>
      <c r="L67" s="7">
        <f>ROUND(D67*J67,0)</f>
        <v>0</v>
      </c>
    </row>
    <row r="68" spans="1:12" ht="12.75">
      <c r="A68" s="5">
        <v>4</v>
      </c>
      <c r="B68" s="72"/>
      <c r="C68" s="62"/>
      <c r="D68" s="79"/>
      <c r="E68" s="80"/>
      <c r="F68" s="80"/>
      <c r="G68" s="80"/>
      <c r="H68" s="80"/>
      <c r="I68" s="81"/>
      <c r="J68" s="89"/>
      <c r="K68" s="90"/>
      <c r="L68" s="7">
        <f>ROUND(D68*J68,0)</f>
        <v>0</v>
      </c>
    </row>
    <row r="69" spans="1:12" ht="12.75">
      <c r="A69" s="67" t="s">
        <v>44</v>
      </c>
      <c r="B69" s="68"/>
      <c r="C69" s="68"/>
      <c r="D69" s="68"/>
      <c r="E69" s="68"/>
      <c r="F69" s="68"/>
      <c r="G69" s="68"/>
      <c r="H69" s="68"/>
      <c r="I69" s="68"/>
      <c r="J69" s="68"/>
      <c r="K69" s="69"/>
      <c r="L69" s="20">
        <f>SUM(L65:L68)</f>
        <v>0</v>
      </c>
    </row>
    <row r="70" spans="1:12" ht="12.75">
      <c r="A70" s="82" t="s">
        <v>45</v>
      </c>
      <c r="B70" s="83"/>
      <c r="C70" s="83"/>
      <c r="D70" s="83"/>
      <c r="E70" s="83"/>
      <c r="F70" s="83"/>
      <c r="G70" s="83"/>
      <c r="H70" s="83"/>
      <c r="I70" s="83"/>
      <c r="J70" s="83"/>
      <c r="K70" s="84"/>
      <c r="L70" s="22">
        <f>L62+L69</f>
        <v>0</v>
      </c>
    </row>
    <row r="73" spans="10:12" ht="12.75">
      <c r="J73" s="25" t="s">
        <v>49</v>
      </c>
      <c r="L73" s="26">
        <f>L62</f>
        <v>0</v>
      </c>
    </row>
    <row r="74" spans="10:12" ht="12.75">
      <c r="J74" s="25" t="s">
        <v>50</v>
      </c>
      <c r="L74" s="37">
        <f>Consortium!E7+Consortium!E9+Consortium!E11+Consortium!E13+Consortium!E15+Consortium!E17+Consortium!E19+Consortium!E21+Consortium!E23+Consortium!E25</f>
        <v>0</v>
      </c>
    </row>
    <row r="75" spans="10:12" ht="12.75">
      <c r="J75" s="25" t="s">
        <v>51</v>
      </c>
      <c r="L75" s="38">
        <f>L73-L74</f>
        <v>0</v>
      </c>
    </row>
  </sheetData>
  <mergeCells count="78">
    <mergeCell ref="B27:C27"/>
    <mergeCell ref="B21:C21"/>
    <mergeCell ref="B22:C22"/>
    <mergeCell ref="B23:C23"/>
    <mergeCell ref="B24:C24"/>
    <mergeCell ref="B25:C25"/>
    <mergeCell ref="B26:C26"/>
    <mergeCell ref="D1:H1"/>
    <mergeCell ref="D2:F2"/>
    <mergeCell ref="D3:L4"/>
    <mergeCell ref="F8:F9"/>
    <mergeCell ref="E6:F6"/>
    <mergeCell ref="G6:H6"/>
    <mergeCell ref="I6:J6"/>
    <mergeCell ref="A7:L7"/>
    <mergeCell ref="D8:D9"/>
    <mergeCell ref="E8:E9"/>
    <mergeCell ref="A20:L20"/>
    <mergeCell ref="C8:C9"/>
    <mergeCell ref="J8:J9"/>
    <mergeCell ref="K8:K9"/>
    <mergeCell ref="L8:L9"/>
    <mergeCell ref="G8:I8"/>
    <mergeCell ref="A19:I19"/>
    <mergeCell ref="B28:C28"/>
    <mergeCell ref="B29:C29"/>
    <mergeCell ref="B30:C30"/>
    <mergeCell ref="B34:K34"/>
    <mergeCell ref="B33:K33"/>
    <mergeCell ref="A32:L32"/>
    <mergeCell ref="A31:I31"/>
    <mergeCell ref="B35:K35"/>
    <mergeCell ref="B36:K36"/>
    <mergeCell ref="B37:K37"/>
    <mergeCell ref="A38:K38"/>
    <mergeCell ref="A39:L39"/>
    <mergeCell ref="C40:K40"/>
    <mergeCell ref="C41:K41"/>
    <mergeCell ref="A42:K42"/>
    <mergeCell ref="A43:L43"/>
    <mergeCell ref="C44:K44"/>
    <mergeCell ref="C45:K45"/>
    <mergeCell ref="C46:K46"/>
    <mergeCell ref="C47:K47"/>
    <mergeCell ref="C48:K48"/>
    <mergeCell ref="A49:K49"/>
    <mergeCell ref="A50:L50"/>
    <mergeCell ref="D51:K51"/>
    <mergeCell ref="D52:K52"/>
    <mergeCell ref="D53:K53"/>
    <mergeCell ref="B58:K58"/>
    <mergeCell ref="A61:K61"/>
    <mergeCell ref="B59:K59"/>
    <mergeCell ref="B60:K60"/>
    <mergeCell ref="D54:K54"/>
    <mergeCell ref="D55:K55"/>
    <mergeCell ref="D56:K56"/>
    <mergeCell ref="D57:K57"/>
    <mergeCell ref="A70:K70"/>
    <mergeCell ref="A8:B9"/>
    <mergeCell ref="D67:I67"/>
    <mergeCell ref="D68:I68"/>
    <mergeCell ref="J65:K65"/>
    <mergeCell ref="J66:K66"/>
    <mergeCell ref="J67:K67"/>
    <mergeCell ref="J68:K68"/>
    <mergeCell ref="B64:C64"/>
    <mergeCell ref="B65:C65"/>
    <mergeCell ref="D65:I65"/>
    <mergeCell ref="D66:I66"/>
    <mergeCell ref="A62:K62"/>
    <mergeCell ref="A69:K69"/>
    <mergeCell ref="B66:C66"/>
    <mergeCell ref="B67:C67"/>
    <mergeCell ref="B68:C68"/>
    <mergeCell ref="A63:L63"/>
    <mergeCell ref="D64:I64"/>
    <mergeCell ref="J64:K64"/>
  </mergeCells>
  <printOptions/>
  <pageMargins left="0" right="0" top="0.25" bottom="0.25" header="0" footer="0"/>
  <pageSetup fitToHeight="1" fitToWidth="1" horizontalDpi="300" verticalDpi="300" orientation="portrait" scale="81" r:id="rId1"/>
</worksheet>
</file>

<file path=xl/worksheets/sheet3.xml><?xml version="1.0" encoding="utf-8"?>
<worksheet xmlns="http://schemas.openxmlformats.org/spreadsheetml/2006/main" xmlns:r="http://schemas.openxmlformats.org/officeDocument/2006/relationships">
  <sheetPr>
    <pageSetUpPr fitToPage="1"/>
  </sheetPr>
  <dimension ref="A1:N75"/>
  <sheetViews>
    <sheetView workbookViewId="0" topLeftCell="A1">
      <selection activeCell="A1" sqref="A1"/>
    </sheetView>
  </sheetViews>
  <sheetFormatPr defaultColWidth="9.140625" defaultRowHeight="12.75"/>
  <cols>
    <col min="1" max="1" width="3.140625" style="2" bestFit="1" customWidth="1"/>
    <col min="2" max="2" width="28.140625" style="2" customWidth="1"/>
    <col min="3" max="3" width="5.28125" style="2" bestFit="1" customWidth="1"/>
    <col min="4" max="4" width="18.57421875" style="2" customWidth="1"/>
    <col min="5" max="5" width="8.7109375" style="2" customWidth="1"/>
    <col min="6" max="6" width="7.28125" style="2" bestFit="1" customWidth="1"/>
    <col min="7" max="9" width="6.421875" style="2" customWidth="1"/>
    <col min="10" max="10" width="10.7109375" style="2" customWidth="1"/>
    <col min="11" max="11" width="11.7109375" style="2" customWidth="1"/>
    <col min="12" max="12" width="11.57421875" style="2" customWidth="1"/>
    <col min="13" max="13" width="3.57421875" style="2" customWidth="1"/>
    <col min="14" max="14" width="10.8515625" style="2" customWidth="1"/>
    <col min="15" max="16384" width="9.140625" style="2" customWidth="1"/>
  </cols>
  <sheetData>
    <row r="1" spans="2:12" ht="12.75">
      <c r="B1" s="25" t="s">
        <v>90</v>
      </c>
      <c r="D1" s="67">
        <f>Year1!D1</f>
      </c>
      <c r="E1" s="68"/>
      <c r="F1" s="68"/>
      <c r="G1" s="68"/>
      <c r="H1" s="69"/>
      <c r="I1" s="1"/>
      <c r="J1" s="1"/>
      <c r="K1" s="1"/>
      <c r="L1" s="1"/>
    </row>
    <row r="2" spans="2:12" ht="12.75">
      <c r="B2" s="25" t="s">
        <v>92</v>
      </c>
      <c r="D2" s="100">
        <f>Year1!D2</f>
      </c>
      <c r="E2" s="101"/>
      <c r="F2" s="102"/>
      <c r="G2" s="1"/>
      <c r="H2" s="1"/>
      <c r="I2" s="1"/>
      <c r="J2" s="1"/>
      <c r="K2" s="1"/>
      <c r="L2" s="1"/>
    </row>
    <row r="3" spans="2:12" ht="12.75">
      <c r="B3" s="25" t="s">
        <v>91</v>
      </c>
      <c r="D3" s="103">
        <f>Year1!D3</f>
      </c>
      <c r="E3" s="104"/>
      <c r="F3" s="104"/>
      <c r="G3" s="104"/>
      <c r="H3" s="104"/>
      <c r="I3" s="104"/>
      <c r="J3" s="104"/>
      <c r="K3" s="104"/>
      <c r="L3" s="105"/>
    </row>
    <row r="4" spans="2:12" ht="12.75">
      <c r="B4" s="1"/>
      <c r="D4" s="106"/>
      <c r="E4" s="107"/>
      <c r="F4" s="107"/>
      <c r="G4" s="107"/>
      <c r="H4" s="107"/>
      <c r="I4" s="107"/>
      <c r="J4" s="107"/>
      <c r="K4" s="107"/>
      <c r="L4" s="108"/>
    </row>
    <row r="5" ht="12.75">
      <c r="B5" s="1"/>
    </row>
    <row r="6" spans="1:14" ht="12.75">
      <c r="A6" s="23" t="s">
        <v>61</v>
      </c>
      <c r="C6" s="19"/>
      <c r="D6" s="24" t="s">
        <v>46</v>
      </c>
      <c r="E6" s="119">
        <f>Year1!I6+1</f>
        <v>1</v>
      </c>
      <c r="F6" s="99"/>
      <c r="G6" s="111" t="s">
        <v>47</v>
      </c>
      <c r="H6" s="111"/>
      <c r="I6" s="109"/>
      <c r="J6" s="110"/>
      <c r="N6" s="40" t="s">
        <v>65</v>
      </c>
    </row>
    <row r="7" spans="1:14" ht="12.75">
      <c r="A7" s="112" t="s">
        <v>14</v>
      </c>
      <c r="B7" s="113"/>
      <c r="C7" s="113"/>
      <c r="D7" s="113"/>
      <c r="E7" s="113"/>
      <c r="F7" s="113"/>
      <c r="G7" s="113"/>
      <c r="H7" s="113"/>
      <c r="I7" s="113"/>
      <c r="J7" s="113"/>
      <c r="K7" s="113"/>
      <c r="L7" s="114"/>
      <c r="N7" s="41"/>
    </row>
    <row r="8" spans="1:14" ht="12.75" customHeight="1">
      <c r="A8" s="85" t="s">
        <v>0</v>
      </c>
      <c r="B8" s="86"/>
      <c r="C8" s="93" t="s">
        <v>1</v>
      </c>
      <c r="D8" s="93" t="s">
        <v>2</v>
      </c>
      <c r="E8" s="95" t="s">
        <v>3</v>
      </c>
      <c r="F8" s="95" t="s">
        <v>4</v>
      </c>
      <c r="G8" s="80" t="s">
        <v>8</v>
      </c>
      <c r="H8" s="80"/>
      <c r="I8" s="81"/>
      <c r="J8" s="95" t="s">
        <v>9</v>
      </c>
      <c r="K8" s="95" t="s">
        <v>10</v>
      </c>
      <c r="L8" s="95" t="s">
        <v>11</v>
      </c>
      <c r="N8" s="42"/>
    </row>
    <row r="9" spans="1:14" ht="26.25" customHeight="1">
      <c r="A9" s="87"/>
      <c r="B9" s="88"/>
      <c r="C9" s="94"/>
      <c r="D9" s="94"/>
      <c r="E9" s="96"/>
      <c r="F9" s="96"/>
      <c r="G9" s="10" t="s">
        <v>7</v>
      </c>
      <c r="H9" s="10" t="s">
        <v>5</v>
      </c>
      <c r="I9" s="10" t="s">
        <v>6</v>
      </c>
      <c r="J9" s="96"/>
      <c r="K9" s="96"/>
      <c r="L9" s="96"/>
      <c r="N9" s="42"/>
    </row>
    <row r="10" spans="1:14" ht="12.75">
      <c r="A10" s="3">
        <v>1</v>
      </c>
      <c r="B10" s="56">
        <f>IF(Year1!B10="","",Year1!B10)</f>
      </c>
      <c r="C10" s="57"/>
      <c r="D10" s="57" t="str">
        <f>IF(Year1!D10="","",Year1!D10)</f>
        <v>PI</v>
      </c>
      <c r="E10" s="58">
        <f>ROUND(Year1!E10*1.03,0)</f>
        <v>0</v>
      </c>
      <c r="F10" s="59">
        <f>Year1!F10</f>
        <v>0</v>
      </c>
      <c r="G10" s="12">
        <f aca="true" t="shared" si="0" ref="G10:G18">F10*12</f>
        <v>0</v>
      </c>
      <c r="H10" s="11"/>
      <c r="I10" s="11"/>
      <c r="J10" s="7">
        <f>IF(I$6="",0,ROUND(F10*E10,0))</f>
        <v>0</v>
      </c>
      <c r="K10" s="7">
        <f>IF(I$6="",0,ROUND(J10*0.25,0))</f>
        <v>0</v>
      </c>
      <c r="L10" s="7">
        <f>IF(I$6="",0,ROUND(J10+K10,0))</f>
        <v>0</v>
      </c>
      <c r="N10" s="42"/>
    </row>
    <row r="11" spans="1:14" ht="12.75">
      <c r="A11" s="5">
        <v>2</v>
      </c>
      <c r="B11" s="56">
        <f>IF(Year1!B11="","",Year1!B11)</f>
      </c>
      <c r="C11" s="57"/>
      <c r="D11" s="57">
        <f>IF(Year1!D11="","",Year1!D11)</f>
      </c>
      <c r="E11" s="58">
        <f>ROUND(Year1!E11*1.03,0)</f>
        <v>0</v>
      </c>
      <c r="F11" s="59">
        <f>Year1!F11</f>
        <v>0</v>
      </c>
      <c r="G11" s="12">
        <f t="shared" si="0"/>
        <v>0</v>
      </c>
      <c r="H11" s="11"/>
      <c r="I11" s="11"/>
      <c r="J11" s="7">
        <f aca="true" t="shared" si="1" ref="J11:J18">IF(I$6="",0,ROUND(F11*E11,0))</f>
        <v>0</v>
      </c>
      <c r="K11" s="7">
        <f aca="true" t="shared" si="2" ref="K11:K18">IF(I$6="",0,ROUND(J11*0.25,0))</f>
        <v>0</v>
      </c>
      <c r="L11" s="7">
        <f aca="true" t="shared" si="3" ref="L11:L18">IF(I$6="",0,ROUND(J11+K11,0))</f>
        <v>0</v>
      </c>
      <c r="N11" s="42"/>
    </row>
    <row r="12" spans="1:14" ht="12.75">
      <c r="A12" s="5">
        <v>3</v>
      </c>
      <c r="B12" s="56">
        <f>IF(Year1!B12="","",Year1!B12)</f>
      </c>
      <c r="C12" s="57"/>
      <c r="D12" s="57">
        <f>IF(Year1!D12="","",Year1!D12)</f>
      </c>
      <c r="E12" s="58">
        <f>ROUND(Year1!E12*1.03,0)</f>
        <v>0</v>
      </c>
      <c r="F12" s="59">
        <f>Year1!F12</f>
        <v>0</v>
      </c>
      <c r="G12" s="12">
        <f t="shared" si="0"/>
        <v>0</v>
      </c>
      <c r="H12" s="11"/>
      <c r="I12" s="11"/>
      <c r="J12" s="7">
        <f t="shared" si="1"/>
        <v>0</v>
      </c>
      <c r="K12" s="7">
        <f t="shared" si="2"/>
        <v>0</v>
      </c>
      <c r="L12" s="7">
        <f t="shared" si="3"/>
        <v>0</v>
      </c>
      <c r="N12" s="42"/>
    </row>
    <row r="13" spans="1:14" ht="12.75">
      <c r="A13" s="5">
        <v>4</v>
      </c>
      <c r="B13" s="56">
        <f>IF(Year1!B13="","",Year1!B13)</f>
      </c>
      <c r="C13" s="57"/>
      <c r="D13" s="57">
        <f>IF(Year1!D13="","",Year1!D13)</f>
      </c>
      <c r="E13" s="58">
        <f>ROUND(Year1!E13*1.03,0)</f>
        <v>0</v>
      </c>
      <c r="F13" s="59">
        <f>Year1!F13</f>
        <v>0</v>
      </c>
      <c r="G13" s="12">
        <f t="shared" si="0"/>
        <v>0</v>
      </c>
      <c r="H13" s="11"/>
      <c r="I13" s="11"/>
      <c r="J13" s="7">
        <f t="shared" si="1"/>
        <v>0</v>
      </c>
      <c r="K13" s="7">
        <f t="shared" si="2"/>
        <v>0</v>
      </c>
      <c r="L13" s="7">
        <f t="shared" si="3"/>
        <v>0</v>
      </c>
      <c r="N13" s="42"/>
    </row>
    <row r="14" spans="1:14" ht="12.75">
      <c r="A14" s="5">
        <v>5</v>
      </c>
      <c r="B14" s="56">
        <f>IF(Year1!B14="","",Year1!B14)</f>
      </c>
      <c r="C14" s="57"/>
      <c r="D14" s="57">
        <f>IF(Year1!D14="","",Year1!D14)</f>
      </c>
      <c r="E14" s="58">
        <f>ROUND(Year1!E14*1.03,0)</f>
        <v>0</v>
      </c>
      <c r="F14" s="59">
        <f>Year1!F14</f>
        <v>0</v>
      </c>
      <c r="G14" s="12">
        <f t="shared" si="0"/>
        <v>0</v>
      </c>
      <c r="H14" s="11"/>
      <c r="I14" s="11"/>
      <c r="J14" s="7">
        <f t="shared" si="1"/>
        <v>0</v>
      </c>
      <c r="K14" s="7">
        <f t="shared" si="2"/>
        <v>0</v>
      </c>
      <c r="L14" s="7">
        <f t="shared" si="3"/>
        <v>0</v>
      </c>
      <c r="N14" s="42"/>
    </row>
    <row r="15" spans="1:14" ht="12.75">
      <c r="A15" s="5">
        <v>6</v>
      </c>
      <c r="B15" s="56">
        <f>IF(Year1!B15="","",Year1!B15)</f>
      </c>
      <c r="C15" s="57"/>
      <c r="D15" s="57">
        <f>IF(Year1!D15="","",Year1!D15)</f>
      </c>
      <c r="E15" s="58">
        <f>ROUND(Year1!E15*1.03,0)</f>
        <v>0</v>
      </c>
      <c r="F15" s="59">
        <f>Year1!F15</f>
        <v>0</v>
      </c>
      <c r="G15" s="12">
        <f t="shared" si="0"/>
        <v>0</v>
      </c>
      <c r="H15" s="11"/>
      <c r="I15" s="11"/>
      <c r="J15" s="7">
        <f t="shared" si="1"/>
        <v>0</v>
      </c>
      <c r="K15" s="7">
        <f t="shared" si="2"/>
        <v>0</v>
      </c>
      <c r="L15" s="7">
        <f t="shared" si="3"/>
        <v>0</v>
      </c>
      <c r="N15" s="42"/>
    </row>
    <row r="16" spans="1:14" ht="12.75">
      <c r="A16" s="5">
        <v>7</v>
      </c>
      <c r="B16" s="56">
        <f>IF(Year1!B16="","",Year1!B16)</f>
      </c>
      <c r="C16" s="57"/>
      <c r="D16" s="57">
        <f>IF(Year1!D16="","",Year1!D16)</f>
      </c>
      <c r="E16" s="58">
        <f>ROUND(Year1!E16*1.03,0)</f>
        <v>0</v>
      </c>
      <c r="F16" s="59">
        <f>Year1!F16</f>
        <v>0</v>
      </c>
      <c r="G16" s="12">
        <f t="shared" si="0"/>
        <v>0</v>
      </c>
      <c r="H16" s="11"/>
      <c r="I16" s="11"/>
      <c r="J16" s="7">
        <f t="shared" si="1"/>
        <v>0</v>
      </c>
      <c r="K16" s="7">
        <f t="shared" si="2"/>
        <v>0</v>
      </c>
      <c r="L16" s="7">
        <f t="shared" si="3"/>
        <v>0</v>
      </c>
      <c r="N16" s="42"/>
    </row>
    <row r="17" spans="1:14" ht="12.75">
      <c r="A17" s="5">
        <v>8</v>
      </c>
      <c r="B17" s="56">
        <f>IF(Year1!B17="","",Year1!B17)</f>
      </c>
      <c r="C17" s="57"/>
      <c r="D17" s="57">
        <f>IF(Year1!D17="","",Year1!D17)</f>
      </c>
      <c r="E17" s="58">
        <f>ROUND(Year1!E17*1.03,0)</f>
        <v>0</v>
      </c>
      <c r="F17" s="59">
        <f>Year1!F17</f>
        <v>0</v>
      </c>
      <c r="G17" s="12">
        <f t="shared" si="0"/>
        <v>0</v>
      </c>
      <c r="H17" s="11"/>
      <c r="I17" s="11"/>
      <c r="J17" s="7">
        <f t="shared" si="1"/>
        <v>0</v>
      </c>
      <c r="K17" s="7">
        <f t="shared" si="2"/>
        <v>0</v>
      </c>
      <c r="L17" s="7">
        <f t="shared" si="3"/>
        <v>0</v>
      </c>
      <c r="N17" s="42"/>
    </row>
    <row r="18" spans="1:14" ht="12.75">
      <c r="A18" s="5">
        <v>9</v>
      </c>
      <c r="B18" s="56">
        <f>IF(Year1!B18="","",Year1!B18)</f>
      </c>
      <c r="C18" s="57"/>
      <c r="D18" s="57">
        <f>IF(Year1!D18="","",Year1!D18)</f>
      </c>
      <c r="E18" s="58">
        <f>ROUND(Year1!E18*1.03,0)</f>
        <v>0</v>
      </c>
      <c r="F18" s="59">
        <f>Year1!F18</f>
        <v>0</v>
      </c>
      <c r="G18" s="12">
        <f t="shared" si="0"/>
        <v>0</v>
      </c>
      <c r="H18" s="11"/>
      <c r="I18" s="11"/>
      <c r="J18" s="7">
        <f t="shared" si="1"/>
        <v>0</v>
      </c>
      <c r="K18" s="7">
        <f t="shared" si="2"/>
        <v>0</v>
      </c>
      <c r="L18" s="7">
        <f t="shared" si="3"/>
        <v>0</v>
      </c>
      <c r="N18" s="42"/>
    </row>
    <row r="19" spans="1:14" ht="12.75">
      <c r="A19" s="97" t="s">
        <v>12</v>
      </c>
      <c r="B19" s="98"/>
      <c r="C19" s="98"/>
      <c r="D19" s="98"/>
      <c r="E19" s="98"/>
      <c r="F19" s="98"/>
      <c r="G19" s="98"/>
      <c r="H19" s="98"/>
      <c r="I19" s="99"/>
      <c r="J19" s="16">
        <f>SUM(J10:J18)</f>
        <v>0</v>
      </c>
      <c r="K19" s="16">
        <f>SUM(K10:K18)</f>
        <v>0</v>
      </c>
      <c r="L19" s="16">
        <f>SUM(L10:L18)</f>
        <v>0</v>
      </c>
      <c r="N19" s="42">
        <f>L19</f>
        <v>0</v>
      </c>
    </row>
    <row r="20" spans="1:14" ht="12.75">
      <c r="A20" s="82" t="s">
        <v>13</v>
      </c>
      <c r="B20" s="83"/>
      <c r="C20" s="83"/>
      <c r="D20" s="83"/>
      <c r="E20" s="83"/>
      <c r="F20" s="83"/>
      <c r="G20" s="83"/>
      <c r="H20" s="83"/>
      <c r="I20" s="83"/>
      <c r="J20" s="83"/>
      <c r="K20" s="83"/>
      <c r="L20" s="84"/>
      <c r="N20" s="42"/>
    </row>
    <row r="21" spans="1:14" ht="12.75">
      <c r="A21" s="5">
        <v>1</v>
      </c>
      <c r="B21" s="115">
        <f>IF(Year1!B21="","",Year1!B21)</f>
      </c>
      <c r="C21" s="116"/>
      <c r="D21" s="57">
        <f>IF(Year1!D21="","",Year1!D21)</f>
      </c>
      <c r="E21" s="58">
        <f>ROUND(Year1!E21*1.03,0)</f>
        <v>0</v>
      </c>
      <c r="F21" s="59">
        <f>Year1!F21</f>
        <v>0</v>
      </c>
      <c r="G21" s="12">
        <f aca="true" t="shared" si="4" ref="G21:G30">F21*12</f>
        <v>0</v>
      </c>
      <c r="H21" s="11"/>
      <c r="I21" s="11"/>
      <c r="J21" s="7">
        <f>IF(I$6="",0,ROUND(F21*E21,0))</f>
        <v>0</v>
      </c>
      <c r="K21" s="7">
        <f>IF(I$6="",0,ROUND(J21*0.25,0))</f>
        <v>0</v>
      </c>
      <c r="L21" s="7">
        <f>IF(I$6="",0,ROUND(J21+K21,0))</f>
        <v>0</v>
      </c>
      <c r="N21" s="42"/>
    </row>
    <row r="22" spans="1:14" ht="12.75">
      <c r="A22" s="5">
        <v>2</v>
      </c>
      <c r="B22" s="115">
        <f>IF(Year1!B22="","",Year1!B22)</f>
      </c>
      <c r="C22" s="116"/>
      <c r="D22" s="57">
        <f>IF(Year1!D22="","",Year1!D22)</f>
      </c>
      <c r="E22" s="58">
        <f>ROUND(Year1!E22*1.03,0)</f>
        <v>0</v>
      </c>
      <c r="F22" s="59">
        <f>Year1!F22</f>
        <v>0</v>
      </c>
      <c r="G22" s="12">
        <f t="shared" si="4"/>
        <v>0</v>
      </c>
      <c r="H22" s="11"/>
      <c r="I22" s="11"/>
      <c r="J22" s="7">
        <f aca="true" t="shared" si="5" ref="J22:J30">IF(I$6="",0,ROUND(F22*E22,0))</f>
        <v>0</v>
      </c>
      <c r="K22" s="7">
        <f aca="true" t="shared" si="6" ref="K22:K30">IF(I$6="",0,ROUND(J22*0.25,0))</f>
        <v>0</v>
      </c>
      <c r="L22" s="7">
        <f aca="true" t="shared" si="7" ref="L22:L30">IF(I$6="",0,ROUND(J22+K22,0))</f>
        <v>0</v>
      </c>
      <c r="N22" s="42"/>
    </row>
    <row r="23" spans="1:14" ht="12.75">
      <c r="A23" s="5">
        <v>3</v>
      </c>
      <c r="B23" s="115">
        <f>IF(Year1!B23="","",Year1!B23)</f>
      </c>
      <c r="C23" s="116"/>
      <c r="D23" s="57">
        <f>IF(Year1!D23="","",Year1!D23)</f>
      </c>
      <c r="E23" s="58">
        <f>ROUND(Year1!E23*1.03,0)</f>
        <v>0</v>
      </c>
      <c r="F23" s="59">
        <f>Year1!F23</f>
        <v>0</v>
      </c>
      <c r="G23" s="12">
        <f t="shared" si="4"/>
        <v>0</v>
      </c>
      <c r="H23" s="11"/>
      <c r="I23" s="11"/>
      <c r="J23" s="7">
        <f t="shared" si="5"/>
        <v>0</v>
      </c>
      <c r="K23" s="7">
        <f t="shared" si="6"/>
        <v>0</v>
      </c>
      <c r="L23" s="7">
        <f t="shared" si="7"/>
        <v>0</v>
      </c>
      <c r="N23" s="42"/>
    </row>
    <row r="24" spans="1:14" ht="12.75">
      <c r="A24" s="5">
        <v>4</v>
      </c>
      <c r="B24" s="115">
        <f>IF(Year1!B24="","",Year1!B24)</f>
      </c>
      <c r="C24" s="116"/>
      <c r="D24" s="57">
        <f>IF(Year1!D24="","",Year1!D24)</f>
      </c>
      <c r="E24" s="58">
        <f>ROUND(Year1!E24*1.03,0)</f>
        <v>0</v>
      </c>
      <c r="F24" s="59">
        <f>Year1!F24</f>
        <v>0</v>
      </c>
      <c r="G24" s="12">
        <f t="shared" si="4"/>
        <v>0</v>
      </c>
      <c r="H24" s="11"/>
      <c r="I24" s="11"/>
      <c r="J24" s="7">
        <f t="shared" si="5"/>
        <v>0</v>
      </c>
      <c r="K24" s="7">
        <f t="shared" si="6"/>
        <v>0</v>
      </c>
      <c r="L24" s="7">
        <f t="shared" si="7"/>
        <v>0</v>
      </c>
      <c r="N24" s="42"/>
    </row>
    <row r="25" spans="1:14" ht="12.75">
      <c r="A25" s="5">
        <v>5</v>
      </c>
      <c r="B25" s="115">
        <f>IF(Year1!B25="","",Year1!B25)</f>
      </c>
      <c r="C25" s="116"/>
      <c r="D25" s="57">
        <f>IF(Year1!D25="","",Year1!D25)</f>
      </c>
      <c r="E25" s="58">
        <f>ROUND(Year1!E25*1.03,0)</f>
        <v>0</v>
      </c>
      <c r="F25" s="59">
        <f>Year1!F25</f>
        <v>0</v>
      </c>
      <c r="G25" s="12">
        <f t="shared" si="4"/>
        <v>0</v>
      </c>
      <c r="H25" s="11"/>
      <c r="I25" s="11"/>
      <c r="J25" s="7">
        <f t="shared" si="5"/>
        <v>0</v>
      </c>
      <c r="K25" s="7">
        <f t="shared" si="6"/>
        <v>0</v>
      </c>
      <c r="L25" s="7">
        <f t="shared" si="7"/>
        <v>0</v>
      </c>
      <c r="N25" s="42"/>
    </row>
    <row r="26" spans="1:14" ht="12.75">
      <c r="A26" s="5">
        <v>6</v>
      </c>
      <c r="B26" s="115">
        <f>IF(Year1!B26="","",Year1!B26)</f>
      </c>
      <c r="C26" s="116"/>
      <c r="D26" s="57">
        <f>IF(Year1!D26="","",Year1!D26)</f>
      </c>
      <c r="E26" s="58">
        <f>ROUND(Year1!E26*1.03,0)</f>
        <v>0</v>
      </c>
      <c r="F26" s="59">
        <f>Year1!F26</f>
        <v>0</v>
      </c>
      <c r="G26" s="12">
        <f t="shared" si="4"/>
        <v>0</v>
      </c>
      <c r="H26" s="11"/>
      <c r="I26" s="11"/>
      <c r="J26" s="7">
        <f t="shared" si="5"/>
        <v>0</v>
      </c>
      <c r="K26" s="7">
        <f t="shared" si="6"/>
        <v>0</v>
      </c>
      <c r="L26" s="7">
        <f t="shared" si="7"/>
        <v>0</v>
      </c>
      <c r="N26" s="42"/>
    </row>
    <row r="27" spans="1:14" ht="12.75">
      <c r="A27" s="5">
        <v>7</v>
      </c>
      <c r="B27" s="115">
        <f>IF(Year1!B27="","",Year1!B27)</f>
      </c>
      <c r="C27" s="116"/>
      <c r="D27" s="57">
        <f>IF(Year1!D27="","",Year1!D27)</f>
      </c>
      <c r="E27" s="58">
        <f>ROUND(Year1!E27*1.03,0)</f>
        <v>0</v>
      </c>
      <c r="F27" s="59">
        <f>Year1!F27</f>
        <v>0</v>
      </c>
      <c r="G27" s="12">
        <f t="shared" si="4"/>
        <v>0</v>
      </c>
      <c r="H27" s="11"/>
      <c r="I27" s="11"/>
      <c r="J27" s="7">
        <f t="shared" si="5"/>
        <v>0</v>
      </c>
      <c r="K27" s="7">
        <f t="shared" si="6"/>
        <v>0</v>
      </c>
      <c r="L27" s="7">
        <f t="shared" si="7"/>
        <v>0</v>
      </c>
      <c r="N27" s="42"/>
    </row>
    <row r="28" spans="1:14" ht="12.75">
      <c r="A28" s="5">
        <v>8</v>
      </c>
      <c r="B28" s="115">
        <f>IF(Year1!B28="","",Year1!B28)</f>
      </c>
      <c r="C28" s="116"/>
      <c r="D28" s="57">
        <f>IF(Year1!D28="","",Year1!D28)</f>
      </c>
      <c r="E28" s="58">
        <f>ROUND(Year1!E28*1.03,0)</f>
        <v>0</v>
      </c>
      <c r="F28" s="59">
        <f>Year1!F28</f>
        <v>0</v>
      </c>
      <c r="G28" s="12">
        <f t="shared" si="4"/>
        <v>0</v>
      </c>
      <c r="H28" s="11"/>
      <c r="I28" s="11"/>
      <c r="J28" s="7">
        <f t="shared" si="5"/>
        <v>0</v>
      </c>
      <c r="K28" s="7">
        <f t="shared" si="6"/>
        <v>0</v>
      </c>
      <c r="L28" s="7">
        <f t="shared" si="7"/>
        <v>0</v>
      </c>
      <c r="N28" s="42"/>
    </row>
    <row r="29" spans="1:14" ht="12.75">
      <c r="A29" s="5">
        <v>9</v>
      </c>
      <c r="B29" s="115">
        <f>IF(Year1!B29="","",Year1!B29)</f>
      </c>
      <c r="C29" s="116"/>
      <c r="D29" s="57">
        <f>IF(Year1!D29="","",Year1!D29)</f>
      </c>
      <c r="E29" s="58">
        <f>ROUND(Year1!E29*1.03,0)</f>
        <v>0</v>
      </c>
      <c r="F29" s="59">
        <f>Year1!F29</f>
        <v>0</v>
      </c>
      <c r="G29" s="12">
        <f t="shared" si="4"/>
        <v>0</v>
      </c>
      <c r="H29" s="11"/>
      <c r="I29" s="11"/>
      <c r="J29" s="7">
        <f t="shared" si="5"/>
        <v>0</v>
      </c>
      <c r="K29" s="7">
        <f t="shared" si="6"/>
        <v>0</v>
      </c>
      <c r="L29" s="7">
        <f t="shared" si="7"/>
        <v>0</v>
      </c>
      <c r="N29" s="42"/>
    </row>
    <row r="30" spans="1:14" ht="12.75">
      <c r="A30" s="5">
        <v>10</v>
      </c>
      <c r="B30" s="115">
        <f>IF(Year1!B30="","",Year1!B30)</f>
      </c>
      <c r="C30" s="116"/>
      <c r="D30" s="57">
        <f>IF(Year1!D30="","",Year1!D30)</f>
      </c>
      <c r="E30" s="58">
        <f>ROUND(Year1!E30*1.03,0)</f>
        <v>0</v>
      </c>
      <c r="F30" s="59">
        <f>Year1!F30</f>
        <v>0</v>
      </c>
      <c r="G30" s="12">
        <f t="shared" si="4"/>
        <v>0</v>
      </c>
      <c r="H30" s="11"/>
      <c r="I30" s="11"/>
      <c r="J30" s="7">
        <f t="shared" si="5"/>
        <v>0</v>
      </c>
      <c r="K30" s="7">
        <f t="shared" si="6"/>
        <v>0</v>
      </c>
      <c r="L30" s="7">
        <f t="shared" si="7"/>
        <v>0</v>
      </c>
      <c r="N30" s="42"/>
    </row>
    <row r="31" spans="1:14" ht="12.75">
      <c r="A31" s="67" t="s">
        <v>15</v>
      </c>
      <c r="B31" s="68"/>
      <c r="C31" s="68"/>
      <c r="D31" s="68"/>
      <c r="E31" s="68"/>
      <c r="F31" s="68"/>
      <c r="G31" s="68"/>
      <c r="H31" s="68"/>
      <c r="I31" s="69"/>
      <c r="J31" s="16">
        <f>SUM(J21:J30)</f>
        <v>0</v>
      </c>
      <c r="K31" s="16">
        <f>SUM(K21:K30)</f>
        <v>0</v>
      </c>
      <c r="L31" s="16">
        <f>SUM(L21:L30)</f>
        <v>0</v>
      </c>
      <c r="N31" s="42">
        <f>L31</f>
        <v>0</v>
      </c>
    </row>
    <row r="32" spans="1:14" ht="12.75">
      <c r="A32" s="82" t="s">
        <v>16</v>
      </c>
      <c r="B32" s="83"/>
      <c r="C32" s="83"/>
      <c r="D32" s="83"/>
      <c r="E32" s="83"/>
      <c r="F32" s="83"/>
      <c r="G32" s="83"/>
      <c r="H32" s="83"/>
      <c r="I32" s="83"/>
      <c r="J32" s="83"/>
      <c r="K32" s="83"/>
      <c r="L32" s="84"/>
      <c r="N32" s="42"/>
    </row>
    <row r="33" spans="1:14" ht="12.75">
      <c r="A33" s="5">
        <v>1</v>
      </c>
      <c r="B33" s="72"/>
      <c r="C33" s="72"/>
      <c r="D33" s="72"/>
      <c r="E33" s="72"/>
      <c r="F33" s="72"/>
      <c r="G33" s="72"/>
      <c r="H33" s="72"/>
      <c r="I33" s="72"/>
      <c r="J33" s="72"/>
      <c r="K33" s="62"/>
      <c r="L33" s="17"/>
      <c r="N33" s="42"/>
    </row>
    <row r="34" spans="1:14" ht="12.75">
      <c r="A34" s="5">
        <v>2</v>
      </c>
      <c r="B34" s="72"/>
      <c r="C34" s="72"/>
      <c r="D34" s="72"/>
      <c r="E34" s="72"/>
      <c r="F34" s="72"/>
      <c r="G34" s="72"/>
      <c r="H34" s="72"/>
      <c r="I34" s="72"/>
      <c r="J34" s="72"/>
      <c r="K34" s="62"/>
      <c r="L34" s="18"/>
      <c r="N34" s="42"/>
    </row>
    <row r="35" spans="1:14" ht="12.75">
      <c r="A35" s="5">
        <v>3</v>
      </c>
      <c r="B35" s="72"/>
      <c r="C35" s="72"/>
      <c r="D35" s="72"/>
      <c r="E35" s="72"/>
      <c r="F35" s="72"/>
      <c r="G35" s="72"/>
      <c r="H35" s="72"/>
      <c r="I35" s="72"/>
      <c r="J35" s="72"/>
      <c r="K35" s="62"/>
      <c r="L35" s="18"/>
      <c r="N35" s="42"/>
    </row>
    <row r="36" spans="1:14" ht="12.75">
      <c r="A36" s="5">
        <v>4</v>
      </c>
      <c r="B36" s="72"/>
      <c r="C36" s="72"/>
      <c r="D36" s="72"/>
      <c r="E36" s="72"/>
      <c r="F36" s="72"/>
      <c r="G36" s="72"/>
      <c r="H36" s="72"/>
      <c r="I36" s="72"/>
      <c r="J36" s="72"/>
      <c r="K36" s="62"/>
      <c r="L36" s="18"/>
      <c r="N36" s="42"/>
    </row>
    <row r="37" spans="1:14" ht="12.75">
      <c r="A37" s="5">
        <v>5</v>
      </c>
      <c r="B37" s="72"/>
      <c r="C37" s="72"/>
      <c r="D37" s="72"/>
      <c r="E37" s="72"/>
      <c r="F37" s="72"/>
      <c r="G37" s="72"/>
      <c r="H37" s="72"/>
      <c r="I37" s="72"/>
      <c r="J37" s="72"/>
      <c r="K37" s="62"/>
      <c r="L37" s="18"/>
      <c r="N37" s="42"/>
    </row>
    <row r="38" spans="1:14" ht="12.75">
      <c r="A38" s="67" t="s">
        <v>17</v>
      </c>
      <c r="B38" s="68"/>
      <c r="C38" s="68"/>
      <c r="D38" s="68"/>
      <c r="E38" s="68"/>
      <c r="F38" s="68"/>
      <c r="G38" s="68"/>
      <c r="H38" s="68"/>
      <c r="I38" s="68"/>
      <c r="J38" s="68"/>
      <c r="K38" s="69"/>
      <c r="L38" s="21">
        <f>SUM(L33:L37)</f>
        <v>0</v>
      </c>
      <c r="N38" s="42">
        <v>0</v>
      </c>
    </row>
    <row r="39" spans="1:14" ht="12.75">
      <c r="A39" s="82" t="s">
        <v>18</v>
      </c>
      <c r="B39" s="83"/>
      <c r="C39" s="83"/>
      <c r="D39" s="83"/>
      <c r="E39" s="83"/>
      <c r="F39" s="83"/>
      <c r="G39" s="83"/>
      <c r="H39" s="83"/>
      <c r="I39" s="83"/>
      <c r="J39" s="83"/>
      <c r="K39" s="83"/>
      <c r="L39" s="84"/>
      <c r="N39" s="42"/>
    </row>
    <row r="40" spans="1:14" ht="12.75">
      <c r="A40" s="5">
        <v>1</v>
      </c>
      <c r="B40" s="4" t="s">
        <v>20</v>
      </c>
      <c r="C40" s="91"/>
      <c r="D40" s="91"/>
      <c r="E40" s="91"/>
      <c r="F40" s="91"/>
      <c r="G40" s="91"/>
      <c r="H40" s="91"/>
      <c r="I40" s="91"/>
      <c r="J40" s="91"/>
      <c r="K40" s="92"/>
      <c r="L40" s="7">
        <f>IF(I$6="",0,ROUND(Year1!L40*1.03,0))</f>
        <v>0</v>
      </c>
      <c r="N40" s="42"/>
    </row>
    <row r="41" spans="1:14" ht="12.75">
      <c r="A41" s="5">
        <v>2</v>
      </c>
      <c r="B41" s="4" t="s">
        <v>21</v>
      </c>
      <c r="C41" s="71"/>
      <c r="D41" s="72"/>
      <c r="E41" s="72"/>
      <c r="F41" s="72"/>
      <c r="G41" s="72"/>
      <c r="H41" s="72"/>
      <c r="I41" s="72"/>
      <c r="J41" s="72"/>
      <c r="K41" s="62"/>
      <c r="L41" s="7">
        <f>IF(I$6="",0,ROUND(Year1!L41*1.03,0))</f>
        <v>0</v>
      </c>
      <c r="N41" s="42"/>
    </row>
    <row r="42" spans="1:14" ht="12.75">
      <c r="A42" s="67" t="s">
        <v>19</v>
      </c>
      <c r="B42" s="68"/>
      <c r="C42" s="68"/>
      <c r="D42" s="68"/>
      <c r="E42" s="68"/>
      <c r="F42" s="68"/>
      <c r="G42" s="68"/>
      <c r="H42" s="68"/>
      <c r="I42" s="68"/>
      <c r="J42" s="68"/>
      <c r="K42" s="69"/>
      <c r="L42" s="21">
        <f>SUM(L40:L41)</f>
        <v>0</v>
      </c>
      <c r="N42" s="42">
        <f>L42</f>
        <v>0</v>
      </c>
    </row>
    <row r="43" spans="1:14" ht="12.75">
      <c r="A43" s="82" t="s">
        <v>22</v>
      </c>
      <c r="B43" s="83"/>
      <c r="C43" s="83"/>
      <c r="D43" s="83"/>
      <c r="E43" s="83"/>
      <c r="F43" s="83"/>
      <c r="G43" s="83"/>
      <c r="H43" s="83"/>
      <c r="I43" s="83"/>
      <c r="J43" s="83"/>
      <c r="K43" s="83"/>
      <c r="L43" s="84"/>
      <c r="N43" s="42"/>
    </row>
    <row r="44" spans="1:14" ht="12.75">
      <c r="A44" s="5">
        <v>1</v>
      </c>
      <c r="B44" s="4" t="s">
        <v>23</v>
      </c>
      <c r="C44" s="71"/>
      <c r="D44" s="72"/>
      <c r="E44" s="72"/>
      <c r="F44" s="72"/>
      <c r="G44" s="72"/>
      <c r="H44" s="72"/>
      <c r="I44" s="72"/>
      <c r="J44" s="72"/>
      <c r="K44" s="62"/>
      <c r="L44" s="7"/>
      <c r="N44" s="42"/>
    </row>
    <row r="45" spans="1:14" ht="12.75">
      <c r="A45" s="5">
        <v>2</v>
      </c>
      <c r="B45" s="4" t="s">
        <v>24</v>
      </c>
      <c r="C45" s="71"/>
      <c r="D45" s="72"/>
      <c r="E45" s="72"/>
      <c r="F45" s="72"/>
      <c r="G45" s="72"/>
      <c r="H45" s="72"/>
      <c r="I45" s="72"/>
      <c r="J45" s="72"/>
      <c r="K45" s="62"/>
      <c r="L45" s="7"/>
      <c r="N45" s="42"/>
    </row>
    <row r="46" spans="1:14" ht="12.75">
      <c r="A46" s="5">
        <v>3</v>
      </c>
      <c r="B46" s="4" t="s">
        <v>25</v>
      </c>
      <c r="C46" s="71"/>
      <c r="D46" s="72"/>
      <c r="E46" s="72"/>
      <c r="F46" s="72"/>
      <c r="G46" s="72"/>
      <c r="H46" s="72"/>
      <c r="I46" s="72"/>
      <c r="J46" s="72"/>
      <c r="K46" s="62"/>
      <c r="L46" s="7"/>
      <c r="N46" s="42"/>
    </row>
    <row r="47" spans="1:14" ht="12.75">
      <c r="A47" s="5">
        <v>4</v>
      </c>
      <c r="B47" s="4" t="s">
        <v>26</v>
      </c>
      <c r="C47" s="71"/>
      <c r="D47" s="72"/>
      <c r="E47" s="72"/>
      <c r="F47" s="72"/>
      <c r="G47" s="72"/>
      <c r="H47" s="72"/>
      <c r="I47" s="72"/>
      <c r="J47" s="72"/>
      <c r="K47" s="62"/>
      <c r="L47" s="7"/>
      <c r="N47" s="42"/>
    </row>
    <row r="48" spans="1:14" ht="12.75">
      <c r="A48" s="5">
        <v>5</v>
      </c>
      <c r="B48" s="4" t="s">
        <v>27</v>
      </c>
      <c r="C48" s="71"/>
      <c r="D48" s="72"/>
      <c r="E48" s="72"/>
      <c r="F48" s="72"/>
      <c r="G48" s="72"/>
      <c r="H48" s="72"/>
      <c r="I48" s="72"/>
      <c r="J48" s="72"/>
      <c r="K48" s="62"/>
      <c r="L48" s="7"/>
      <c r="N48" s="42"/>
    </row>
    <row r="49" spans="1:14" ht="12.75">
      <c r="A49" s="67" t="s">
        <v>28</v>
      </c>
      <c r="B49" s="68"/>
      <c r="C49" s="68"/>
      <c r="D49" s="68"/>
      <c r="E49" s="68"/>
      <c r="F49" s="68"/>
      <c r="G49" s="68"/>
      <c r="H49" s="68"/>
      <c r="I49" s="68"/>
      <c r="J49" s="68"/>
      <c r="K49" s="69"/>
      <c r="L49" s="21">
        <f>SUM(L44:L48)</f>
        <v>0</v>
      </c>
      <c r="N49" s="42">
        <f>L49</f>
        <v>0</v>
      </c>
    </row>
    <row r="50" spans="1:14" ht="12.75">
      <c r="A50" s="82" t="s">
        <v>29</v>
      </c>
      <c r="B50" s="83"/>
      <c r="C50" s="83"/>
      <c r="D50" s="83"/>
      <c r="E50" s="83"/>
      <c r="F50" s="83"/>
      <c r="G50" s="83"/>
      <c r="H50" s="83"/>
      <c r="I50" s="83"/>
      <c r="J50" s="83"/>
      <c r="K50" s="83"/>
      <c r="L50" s="84"/>
      <c r="N50" s="42"/>
    </row>
    <row r="51" spans="1:14" ht="12.75">
      <c r="A51" s="5">
        <v>1</v>
      </c>
      <c r="B51" s="13" t="s">
        <v>30</v>
      </c>
      <c r="C51" s="13"/>
      <c r="D51" s="72"/>
      <c r="E51" s="72"/>
      <c r="F51" s="72"/>
      <c r="G51" s="72"/>
      <c r="H51" s="72"/>
      <c r="I51" s="72"/>
      <c r="J51" s="72"/>
      <c r="K51" s="62"/>
      <c r="L51" s="7">
        <f>IF(I$6="",0,ROUND(Year1!L51*1.03,0))</f>
        <v>0</v>
      </c>
      <c r="N51" s="42">
        <f>L51</f>
        <v>0</v>
      </c>
    </row>
    <row r="52" spans="1:14" ht="12.75">
      <c r="A52" s="5">
        <v>2</v>
      </c>
      <c r="B52" s="13" t="s">
        <v>31</v>
      </c>
      <c r="C52" s="13"/>
      <c r="D52" s="72"/>
      <c r="E52" s="72"/>
      <c r="F52" s="72"/>
      <c r="G52" s="72"/>
      <c r="H52" s="72"/>
      <c r="I52" s="72"/>
      <c r="J52" s="72"/>
      <c r="K52" s="62"/>
      <c r="L52" s="7">
        <f>IF(I$6="",0,ROUND(Year1!L52*1.03,0))</f>
        <v>0</v>
      </c>
      <c r="N52" s="42">
        <f aca="true" t="shared" si="8" ref="N52:N60">L52</f>
        <v>0</v>
      </c>
    </row>
    <row r="53" spans="1:14" ht="12.75">
      <c r="A53" s="5">
        <v>3</v>
      </c>
      <c r="B53" s="13" t="s">
        <v>32</v>
      </c>
      <c r="C53" s="13"/>
      <c r="D53" s="72"/>
      <c r="E53" s="72"/>
      <c r="F53" s="72"/>
      <c r="G53" s="72"/>
      <c r="H53" s="72"/>
      <c r="I53" s="72"/>
      <c r="J53" s="72"/>
      <c r="K53" s="62"/>
      <c r="L53" s="7">
        <f>IF(I$6="",0,ROUND(Year1!L53*1.03,0))</f>
        <v>0</v>
      </c>
      <c r="N53" s="42">
        <f t="shared" si="8"/>
        <v>0</v>
      </c>
    </row>
    <row r="54" spans="1:14" ht="12.75">
      <c r="A54" s="5">
        <v>4</v>
      </c>
      <c r="B54" s="13" t="s">
        <v>33</v>
      </c>
      <c r="C54" s="13"/>
      <c r="D54" s="72"/>
      <c r="E54" s="72"/>
      <c r="F54" s="72"/>
      <c r="G54" s="72"/>
      <c r="H54" s="72"/>
      <c r="I54" s="72"/>
      <c r="J54" s="72"/>
      <c r="K54" s="62"/>
      <c r="L54" s="7">
        <f>IF(I$6="",0,ROUND(Year1!L54*1.03,0))</f>
        <v>0</v>
      </c>
      <c r="N54" s="42">
        <f t="shared" si="8"/>
        <v>0</v>
      </c>
    </row>
    <row r="55" spans="1:14" ht="12.75">
      <c r="A55" s="5">
        <v>5</v>
      </c>
      <c r="B55" s="13" t="s">
        <v>34</v>
      </c>
      <c r="C55" s="13"/>
      <c r="D55" s="72"/>
      <c r="E55" s="72"/>
      <c r="F55" s="72"/>
      <c r="G55" s="72"/>
      <c r="H55" s="72"/>
      <c r="I55" s="72"/>
      <c r="J55" s="72"/>
      <c r="K55" s="62"/>
      <c r="L55" s="7">
        <f>SUM(Consortium!F6:F25)</f>
        <v>0</v>
      </c>
      <c r="N55" s="42">
        <f>SUM(Consortium!L6:L25)</f>
        <v>0</v>
      </c>
    </row>
    <row r="56" spans="1:14" ht="12.75">
      <c r="A56" s="5">
        <v>6</v>
      </c>
      <c r="B56" s="13" t="s">
        <v>35</v>
      </c>
      <c r="C56" s="13"/>
      <c r="D56" s="72"/>
      <c r="E56" s="72"/>
      <c r="F56" s="72"/>
      <c r="G56" s="72"/>
      <c r="H56" s="72"/>
      <c r="I56" s="72"/>
      <c r="J56" s="72"/>
      <c r="K56" s="62"/>
      <c r="L56" s="7">
        <f>IF(I$6="",0,ROUND(Year1!L56*1.03,0))</f>
        <v>0</v>
      </c>
      <c r="N56" s="42">
        <f t="shared" si="8"/>
        <v>0</v>
      </c>
    </row>
    <row r="57" spans="1:14" ht="12.75">
      <c r="A57" s="5">
        <v>7</v>
      </c>
      <c r="B57" s="13" t="s">
        <v>36</v>
      </c>
      <c r="C57" s="13"/>
      <c r="D57" s="72"/>
      <c r="E57" s="72"/>
      <c r="F57" s="72"/>
      <c r="G57" s="72"/>
      <c r="H57" s="72"/>
      <c r="I57" s="72"/>
      <c r="J57" s="72"/>
      <c r="K57" s="62"/>
      <c r="L57" s="7">
        <f>IF(I$6="",0,ROUND(Year1!L57*1.03,0))</f>
        <v>0</v>
      </c>
      <c r="N57" s="42">
        <f t="shared" si="8"/>
        <v>0</v>
      </c>
    </row>
    <row r="58" spans="1:14" ht="12.75">
      <c r="A58" s="5">
        <v>8</v>
      </c>
      <c r="B58" s="72">
        <f>IF(Year1!B58="","",Year1!B58)</f>
      </c>
      <c r="C58" s="72"/>
      <c r="D58" s="72"/>
      <c r="E58" s="72"/>
      <c r="F58" s="72"/>
      <c r="G58" s="72"/>
      <c r="H58" s="72"/>
      <c r="I58" s="72"/>
      <c r="J58" s="72"/>
      <c r="K58" s="62"/>
      <c r="L58" s="7">
        <f>IF(I$6="",0,ROUND(Year1!L58*1.03,0))</f>
        <v>0</v>
      </c>
      <c r="N58" s="42">
        <f t="shared" si="8"/>
        <v>0</v>
      </c>
    </row>
    <row r="59" spans="1:14" ht="12.75">
      <c r="A59" s="5">
        <v>9</v>
      </c>
      <c r="B59" s="72">
        <f>IF(Year1!B59="","",Year1!B59)</f>
      </c>
      <c r="C59" s="72"/>
      <c r="D59" s="72"/>
      <c r="E59" s="72"/>
      <c r="F59" s="72"/>
      <c r="G59" s="72"/>
      <c r="H59" s="72"/>
      <c r="I59" s="72"/>
      <c r="J59" s="72"/>
      <c r="K59" s="62"/>
      <c r="L59" s="7">
        <f>IF(I$6="",0,ROUND(Year1!L59*1.03,0))</f>
        <v>0</v>
      </c>
      <c r="N59" s="42">
        <f t="shared" si="8"/>
        <v>0</v>
      </c>
    </row>
    <row r="60" spans="1:14" ht="12.75">
      <c r="A60" s="5">
        <v>10</v>
      </c>
      <c r="B60" s="72">
        <f>IF(Year1!B60="","",Year1!B60)</f>
      </c>
      <c r="C60" s="72"/>
      <c r="D60" s="72"/>
      <c r="E60" s="72"/>
      <c r="F60" s="72"/>
      <c r="G60" s="72"/>
      <c r="H60" s="72"/>
      <c r="I60" s="72"/>
      <c r="J60" s="72"/>
      <c r="K60" s="62"/>
      <c r="L60" s="7">
        <f>IF(I$6="",0,ROUND(Year1!L60*1.03,0))</f>
        <v>0</v>
      </c>
      <c r="N60" s="42">
        <f t="shared" si="8"/>
        <v>0</v>
      </c>
    </row>
    <row r="61" spans="1:14" ht="12.75">
      <c r="A61" s="67" t="s">
        <v>37</v>
      </c>
      <c r="B61" s="68"/>
      <c r="C61" s="68"/>
      <c r="D61" s="68"/>
      <c r="E61" s="68"/>
      <c r="F61" s="68"/>
      <c r="G61" s="68"/>
      <c r="H61" s="68"/>
      <c r="I61" s="68"/>
      <c r="J61" s="68"/>
      <c r="K61" s="69"/>
      <c r="L61" s="16">
        <f>SUM(L51:L60)</f>
        <v>0</v>
      </c>
      <c r="N61" s="42"/>
    </row>
    <row r="62" spans="1:14" ht="12.75">
      <c r="A62" s="82" t="s">
        <v>38</v>
      </c>
      <c r="B62" s="83"/>
      <c r="C62" s="83"/>
      <c r="D62" s="83"/>
      <c r="E62" s="83"/>
      <c r="F62" s="83"/>
      <c r="G62" s="83"/>
      <c r="H62" s="83"/>
      <c r="I62" s="83"/>
      <c r="J62" s="83"/>
      <c r="K62" s="84"/>
      <c r="L62" s="22">
        <f>L19+L31+L38+L42+L49+L61</f>
        <v>0</v>
      </c>
      <c r="N62" s="43">
        <f>SUM(N7:N61)</f>
        <v>0</v>
      </c>
    </row>
    <row r="63" spans="1:12" ht="12.75">
      <c r="A63" s="82" t="s">
        <v>39</v>
      </c>
      <c r="B63" s="83"/>
      <c r="C63" s="83"/>
      <c r="D63" s="83"/>
      <c r="E63" s="83"/>
      <c r="F63" s="83"/>
      <c r="G63" s="83"/>
      <c r="H63" s="83"/>
      <c r="I63" s="83"/>
      <c r="J63" s="83"/>
      <c r="K63" s="83"/>
      <c r="L63" s="84"/>
    </row>
    <row r="64" spans="1:12" ht="12.75">
      <c r="A64" s="5"/>
      <c r="B64" s="80" t="s">
        <v>40</v>
      </c>
      <c r="C64" s="81"/>
      <c r="D64" s="79" t="s">
        <v>41</v>
      </c>
      <c r="E64" s="80"/>
      <c r="F64" s="80"/>
      <c r="G64" s="80"/>
      <c r="H64" s="80"/>
      <c r="I64" s="81"/>
      <c r="J64" s="79" t="s">
        <v>42</v>
      </c>
      <c r="K64" s="81"/>
      <c r="L64" s="10" t="s">
        <v>43</v>
      </c>
    </row>
    <row r="65" spans="1:12" ht="12.75">
      <c r="A65" s="5">
        <v>1</v>
      </c>
      <c r="B65" s="72" t="s">
        <v>65</v>
      </c>
      <c r="C65" s="62"/>
      <c r="D65" s="117">
        <f>N62</f>
        <v>0</v>
      </c>
      <c r="E65" s="118"/>
      <c r="F65" s="118"/>
      <c r="G65" s="118"/>
      <c r="H65" s="118"/>
      <c r="I65" s="118"/>
      <c r="J65" s="89">
        <v>0.5</v>
      </c>
      <c r="K65" s="90"/>
      <c r="L65" s="7">
        <f>ROUND(D65*J65,0)</f>
        <v>0</v>
      </c>
    </row>
    <row r="66" spans="1:12" ht="12.75">
      <c r="A66" s="5">
        <v>2</v>
      </c>
      <c r="B66" s="72"/>
      <c r="C66" s="62"/>
      <c r="D66" s="79"/>
      <c r="E66" s="80"/>
      <c r="F66" s="80"/>
      <c r="G66" s="80"/>
      <c r="H66" s="80"/>
      <c r="I66" s="81"/>
      <c r="J66" s="89"/>
      <c r="K66" s="90"/>
      <c r="L66" s="7">
        <f>ROUND(D66*J66,0)</f>
        <v>0</v>
      </c>
    </row>
    <row r="67" spans="1:12" ht="12.75">
      <c r="A67" s="5">
        <v>3</v>
      </c>
      <c r="B67" s="72"/>
      <c r="C67" s="62"/>
      <c r="D67" s="79"/>
      <c r="E67" s="80"/>
      <c r="F67" s="80"/>
      <c r="G67" s="80"/>
      <c r="H67" s="80"/>
      <c r="I67" s="81"/>
      <c r="J67" s="89"/>
      <c r="K67" s="90"/>
      <c r="L67" s="7">
        <f>ROUND(D67*J67,0)</f>
        <v>0</v>
      </c>
    </row>
    <row r="68" spans="1:12" ht="12.75">
      <c r="A68" s="5">
        <v>4</v>
      </c>
      <c r="B68" s="72"/>
      <c r="C68" s="62"/>
      <c r="D68" s="79"/>
      <c r="E68" s="80"/>
      <c r="F68" s="80"/>
      <c r="G68" s="80"/>
      <c r="H68" s="80"/>
      <c r="I68" s="81"/>
      <c r="J68" s="89"/>
      <c r="K68" s="90"/>
      <c r="L68" s="7">
        <f>ROUND(D68*J68,0)</f>
        <v>0</v>
      </c>
    </row>
    <row r="69" spans="1:12" ht="12.75">
      <c r="A69" s="67" t="s">
        <v>44</v>
      </c>
      <c r="B69" s="68"/>
      <c r="C69" s="68"/>
      <c r="D69" s="68"/>
      <c r="E69" s="68"/>
      <c r="F69" s="68"/>
      <c r="G69" s="68"/>
      <c r="H69" s="68"/>
      <c r="I69" s="68"/>
      <c r="J69" s="68"/>
      <c r="K69" s="69"/>
      <c r="L69" s="20">
        <f>SUM(L65:L68)</f>
        <v>0</v>
      </c>
    </row>
    <row r="70" spans="1:12" ht="12.75">
      <c r="A70" s="82" t="s">
        <v>45</v>
      </c>
      <c r="B70" s="83"/>
      <c r="C70" s="83"/>
      <c r="D70" s="83"/>
      <c r="E70" s="83"/>
      <c r="F70" s="83"/>
      <c r="G70" s="83"/>
      <c r="H70" s="83"/>
      <c r="I70" s="83"/>
      <c r="J70" s="83"/>
      <c r="K70" s="84"/>
      <c r="L70" s="22">
        <f>L62+L69</f>
        <v>0</v>
      </c>
    </row>
    <row r="73" spans="10:12" ht="12.75">
      <c r="J73" s="25" t="s">
        <v>49</v>
      </c>
      <c r="L73" s="26">
        <f>L62</f>
        <v>0</v>
      </c>
    </row>
    <row r="74" spans="10:12" ht="12.75">
      <c r="J74" s="25" t="s">
        <v>50</v>
      </c>
      <c r="L74" s="39">
        <f>Consortium!F7+Consortium!F9+Consortium!F11+Consortium!F13+Consortium!F15+Consortium!F17+Consortium!F19+Consortium!F21+Consortium!F23+Consortium!F25</f>
        <v>0</v>
      </c>
    </row>
    <row r="75" spans="10:12" ht="12.75">
      <c r="J75" s="25" t="s">
        <v>51</v>
      </c>
      <c r="L75" s="38">
        <f>L73-L74</f>
        <v>0</v>
      </c>
    </row>
  </sheetData>
  <mergeCells count="78">
    <mergeCell ref="D1:H1"/>
    <mergeCell ref="D2:F2"/>
    <mergeCell ref="D3:L4"/>
    <mergeCell ref="E6:F6"/>
    <mergeCell ref="G6:H6"/>
    <mergeCell ref="I6:J6"/>
    <mergeCell ref="A62:K62"/>
    <mergeCell ref="A70:K70"/>
    <mergeCell ref="D64:I64"/>
    <mergeCell ref="J64:K64"/>
    <mergeCell ref="A69:K69"/>
    <mergeCell ref="B66:C66"/>
    <mergeCell ref="B67:C67"/>
    <mergeCell ref="B68:C68"/>
    <mergeCell ref="B64:C64"/>
    <mergeCell ref="B65:C65"/>
    <mergeCell ref="A63:L63"/>
    <mergeCell ref="D65:I65"/>
    <mergeCell ref="D67:I67"/>
    <mergeCell ref="D68:I68"/>
    <mergeCell ref="J65:K65"/>
    <mergeCell ref="J66:K66"/>
    <mergeCell ref="J67:K67"/>
    <mergeCell ref="J68:K68"/>
    <mergeCell ref="D66:I66"/>
    <mergeCell ref="A61:K61"/>
    <mergeCell ref="B58:K58"/>
    <mergeCell ref="B59:K59"/>
    <mergeCell ref="B60:K60"/>
    <mergeCell ref="D54:K54"/>
    <mergeCell ref="D55:K55"/>
    <mergeCell ref="D56:K56"/>
    <mergeCell ref="D57:K57"/>
    <mergeCell ref="A50:L50"/>
    <mergeCell ref="D51:K51"/>
    <mergeCell ref="D52:K52"/>
    <mergeCell ref="D53:K53"/>
    <mergeCell ref="C46:K46"/>
    <mergeCell ref="C47:K47"/>
    <mergeCell ref="C48:K48"/>
    <mergeCell ref="A49:K49"/>
    <mergeCell ref="A42:K42"/>
    <mergeCell ref="A43:L43"/>
    <mergeCell ref="C44:K44"/>
    <mergeCell ref="C45:K45"/>
    <mergeCell ref="A38:K38"/>
    <mergeCell ref="A39:L39"/>
    <mergeCell ref="C40:K40"/>
    <mergeCell ref="C41:K41"/>
    <mergeCell ref="B34:K34"/>
    <mergeCell ref="B35:K35"/>
    <mergeCell ref="B36:K36"/>
    <mergeCell ref="B37:K37"/>
    <mergeCell ref="A20:L20"/>
    <mergeCell ref="A31:I31"/>
    <mergeCell ref="B23:C23"/>
    <mergeCell ref="B24:C24"/>
    <mergeCell ref="B25:C25"/>
    <mergeCell ref="B26:C26"/>
    <mergeCell ref="B27:C27"/>
    <mergeCell ref="B28:C28"/>
    <mergeCell ref="B29:C29"/>
    <mergeCell ref="B30:C30"/>
    <mergeCell ref="A32:L32"/>
    <mergeCell ref="B33:K33"/>
    <mergeCell ref="J8:J9"/>
    <mergeCell ref="K8:K9"/>
    <mergeCell ref="L8:L9"/>
    <mergeCell ref="G8:I8"/>
    <mergeCell ref="D8:D9"/>
    <mergeCell ref="E8:E9"/>
    <mergeCell ref="B21:C21"/>
    <mergeCell ref="B22:C22"/>
    <mergeCell ref="F8:F9"/>
    <mergeCell ref="C8:C9"/>
    <mergeCell ref="A7:L7"/>
    <mergeCell ref="A19:I19"/>
    <mergeCell ref="A8:B9"/>
  </mergeCells>
  <printOptions/>
  <pageMargins left="0" right="0" top="0.25" bottom="0.25" header="0" footer="0"/>
  <pageSetup fitToHeight="1" fitToWidth="1" horizontalDpi="300" verticalDpi="300" orientation="portrait" scale="81" r:id="rId1"/>
</worksheet>
</file>

<file path=xl/worksheets/sheet4.xml><?xml version="1.0" encoding="utf-8"?>
<worksheet xmlns="http://schemas.openxmlformats.org/spreadsheetml/2006/main" xmlns:r="http://schemas.openxmlformats.org/officeDocument/2006/relationships">
  <sheetPr>
    <pageSetUpPr fitToPage="1"/>
  </sheetPr>
  <dimension ref="A1:N75"/>
  <sheetViews>
    <sheetView workbookViewId="0" topLeftCell="A1">
      <selection activeCell="A1" sqref="A1"/>
    </sheetView>
  </sheetViews>
  <sheetFormatPr defaultColWidth="9.140625" defaultRowHeight="12.75"/>
  <cols>
    <col min="1" max="1" width="3.140625" style="2" bestFit="1" customWidth="1"/>
    <col min="2" max="2" width="28.140625" style="2" customWidth="1"/>
    <col min="3" max="3" width="5.28125" style="2" bestFit="1" customWidth="1"/>
    <col min="4" max="4" width="18.57421875" style="2" customWidth="1"/>
    <col min="5" max="5" width="8.7109375" style="2" customWidth="1"/>
    <col min="6" max="6" width="7.28125" style="2" bestFit="1" customWidth="1"/>
    <col min="7" max="9" width="6.421875" style="2" customWidth="1"/>
    <col min="10" max="10" width="10.7109375" style="2" customWidth="1"/>
    <col min="11" max="11" width="11.7109375" style="2" customWidth="1"/>
    <col min="12" max="12" width="11.57421875" style="2" customWidth="1"/>
    <col min="13" max="13" width="3.00390625" style="2" customWidth="1"/>
    <col min="14" max="14" width="10.8515625" style="2" customWidth="1"/>
    <col min="15" max="16384" width="9.140625" style="2" customWidth="1"/>
  </cols>
  <sheetData>
    <row r="1" spans="2:12" ht="12.75">
      <c r="B1" s="25" t="s">
        <v>90</v>
      </c>
      <c r="D1" s="67">
        <f>Year2!D1</f>
      </c>
      <c r="E1" s="68"/>
      <c r="F1" s="68"/>
      <c r="G1" s="68"/>
      <c r="H1" s="69"/>
      <c r="I1" s="1"/>
      <c r="J1" s="1"/>
      <c r="K1" s="1"/>
      <c r="L1" s="1"/>
    </row>
    <row r="2" spans="2:12" ht="12.75">
      <c r="B2" s="25" t="s">
        <v>92</v>
      </c>
      <c r="D2" s="100">
        <f>Year2!D2</f>
      </c>
      <c r="E2" s="101"/>
      <c r="F2" s="102"/>
      <c r="G2" s="1"/>
      <c r="H2" s="1"/>
      <c r="I2" s="1"/>
      <c r="J2" s="1"/>
      <c r="K2" s="1"/>
      <c r="L2" s="1"/>
    </row>
    <row r="3" spans="2:12" ht="12.75">
      <c r="B3" s="25" t="s">
        <v>91</v>
      </c>
      <c r="D3" s="103">
        <f>Year2!D3</f>
      </c>
      <c r="E3" s="104"/>
      <c r="F3" s="104"/>
      <c r="G3" s="104"/>
      <c r="H3" s="104"/>
      <c r="I3" s="104"/>
      <c r="J3" s="104"/>
      <c r="K3" s="104"/>
      <c r="L3" s="105"/>
    </row>
    <row r="4" spans="2:12" ht="12.75">
      <c r="B4" s="1"/>
      <c r="D4" s="106"/>
      <c r="E4" s="107"/>
      <c r="F4" s="107"/>
      <c r="G4" s="107"/>
      <c r="H4" s="107"/>
      <c r="I4" s="107"/>
      <c r="J4" s="107"/>
      <c r="K4" s="107"/>
      <c r="L4" s="108"/>
    </row>
    <row r="5" ht="12.75">
      <c r="B5" s="1"/>
    </row>
    <row r="6" spans="1:14" ht="12.75">
      <c r="A6" s="23" t="s">
        <v>62</v>
      </c>
      <c r="C6" s="19"/>
      <c r="D6" s="24" t="s">
        <v>46</v>
      </c>
      <c r="E6" s="119">
        <f>Year2!I6+1</f>
        <v>1</v>
      </c>
      <c r="F6" s="99"/>
      <c r="G6" s="111" t="s">
        <v>47</v>
      </c>
      <c r="H6" s="111"/>
      <c r="I6" s="120"/>
      <c r="J6" s="110"/>
      <c r="N6" s="40" t="s">
        <v>65</v>
      </c>
    </row>
    <row r="7" spans="1:14" ht="12.75">
      <c r="A7" s="112" t="s">
        <v>14</v>
      </c>
      <c r="B7" s="113"/>
      <c r="C7" s="113"/>
      <c r="D7" s="113"/>
      <c r="E7" s="113"/>
      <c r="F7" s="113"/>
      <c r="G7" s="113"/>
      <c r="H7" s="113"/>
      <c r="I7" s="113"/>
      <c r="J7" s="113"/>
      <c r="K7" s="113"/>
      <c r="L7" s="114"/>
      <c r="N7" s="41"/>
    </row>
    <row r="8" spans="1:14" ht="12.75" customHeight="1">
      <c r="A8" s="85" t="s">
        <v>0</v>
      </c>
      <c r="B8" s="86"/>
      <c r="C8" s="93" t="s">
        <v>1</v>
      </c>
      <c r="D8" s="93" t="s">
        <v>2</v>
      </c>
      <c r="E8" s="95" t="s">
        <v>3</v>
      </c>
      <c r="F8" s="95" t="s">
        <v>4</v>
      </c>
      <c r="G8" s="80" t="s">
        <v>8</v>
      </c>
      <c r="H8" s="80"/>
      <c r="I8" s="81"/>
      <c r="J8" s="95" t="s">
        <v>9</v>
      </c>
      <c r="K8" s="95" t="s">
        <v>10</v>
      </c>
      <c r="L8" s="95" t="s">
        <v>11</v>
      </c>
      <c r="N8" s="42"/>
    </row>
    <row r="9" spans="1:14" ht="26.25" customHeight="1">
      <c r="A9" s="87"/>
      <c r="B9" s="88"/>
      <c r="C9" s="94"/>
      <c r="D9" s="94"/>
      <c r="E9" s="96"/>
      <c r="F9" s="96"/>
      <c r="G9" s="10" t="s">
        <v>7</v>
      </c>
      <c r="H9" s="10" t="s">
        <v>5</v>
      </c>
      <c r="I9" s="10" t="s">
        <v>6</v>
      </c>
      <c r="J9" s="96"/>
      <c r="K9" s="96"/>
      <c r="L9" s="96"/>
      <c r="N9" s="42"/>
    </row>
    <row r="10" spans="1:14" ht="12.75">
      <c r="A10" s="3">
        <v>1</v>
      </c>
      <c r="B10" s="56">
        <f>Year2!B10</f>
      </c>
      <c r="C10" s="57"/>
      <c r="D10" s="57" t="str">
        <f>Year2!D10</f>
        <v>PI</v>
      </c>
      <c r="E10" s="58">
        <f>ROUND(Year2!E10*1.03,0)</f>
        <v>0</v>
      </c>
      <c r="F10" s="9">
        <f>Year2!F10</f>
        <v>0</v>
      </c>
      <c r="G10" s="12">
        <f aca="true" t="shared" si="0" ref="G10:G18">F10*12</f>
        <v>0</v>
      </c>
      <c r="H10" s="11"/>
      <c r="I10" s="11"/>
      <c r="J10" s="7">
        <f>IF(I$6="",0,ROUND(F10*E10,0))</f>
        <v>0</v>
      </c>
      <c r="K10" s="7">
        <f>IF(I$6="",0,ROUND(J10*0.25,0))</f>
        <v>0</v>
      </c>
      <c r="L10" s="7">
        <f aca="true" t="shared" si="1" ref="L10:L18">ROUND(J10+K10,0)</f>
        <v>0</v>
      </c>
      <c r="N10" s="42"/>
    </row>
    <row r="11" spans="1:14" ht="12.75">
      <c r="A11" s="5">
        <v>2</v>
      </c>
      <c r="B11" s="56">
        <f>Year2!B11</f>
      </c>
      <c r="C11" s="57"/>
      <c r="D11" s="57">
        <f>Year2!D11</f>
      </c>
      <c r="E11" s="58">
        <f>ROUND(Year2!E11*1.03,0)</f>
        <v>0</v>
      </c>
      <c r="F11" s="9">
        <f>Year2!F11</f>
        <v>0</v>
      </c>
      <c r="G11" s="12">
        <f t="shared" si="0"/>
        <v>0</v>
      </c>
      <c r="H11" s="11"/>
      <c r="I11" s="11"/>
      <c r="J11" s="7">
        <f aca="true" t="shared" si="2" ref="J11:J18">IF(I$6="",0,ROUND(F11*E11,0))</f>
        <v>0</v>
      </c>
      <c r="K11" s="7">
        <f aca="true" t="shared" si="3" ref="K11:K18">IF(I$6="",0,ROUND(J11*0.25,0))</f>
        <v>0</v>
      </c>
      <c r="L11" s="7">
        <f t="shared" si="1"/>
        <v>0</v>
      </c>
      <c r="N11" s="42"/>
    </row>
    <row r="12" spans="1:14" ht="12.75">
      <c r="A12" s="5">
        <v>3</v>
      </c>
      <c r="B12" s="56">
        <f>Year2!B12</f>
      </c>
      <c r="C12" s="57"/>
      <c r="D12" s="57">
        <f>Year2!D12</f>
      </c>
      <c r="E12" s="58">
        <f>ROUND(Year2!E12*1.03,0)</f>
        <v>0</v>
      </c>
      <c r="F12" s="9">
        <f>Year2!F12</f>
        <v>0</v>
      </c>
      <c r="G12" s="12">
        <f t="shared" si="0"/>
        <v>0</v>
      </c>
      <c r="H12" s="11"/>
      <c r="I12" s="11"/>
      <c r="J12" s="7">
        <f t="shared" si="2"/>
        <v>0</v>
      </c>
      <c r="K12" s="7">
        <f t="shared" si="3"/>
        <v>0</v>
      </c>
      <c r="L12" s="7">
        <f t="shared" si="1"/>
        <v>0</v>
      </c>
      <c r="N12" s="42"/>
    </row>
    <row r="13" spans="1:14" ht="12.75">
      <c r="A13" s="5">
        <v>4</v>
      </c>
      <c r="B13" s="56">
        <f>Year2!B13</f>
      </c>
      <c r="C13" s="57"/>
      <c r="D13" s="57">
        <f>Year2!D13</f>
      </c>
      <c r="E13" s="58">
        <f>ROUND(Year2!E13*1.03,0)</f>
        <v>0</v>
      </c>
      <c r="F13" s="9">
        <f>Year2!F13</f>
        <v>0</v>
      </c>
      <c r="G13" s="12">
        <f t="shared" si="0"/>
        <v>0</v>
      </c>
      <c r="H13" s="11"/>
      <c r="I13" s="11"/>
      <c r="J13" s="7">
        <f t="shared" si="2"/>
        <v>0</v>
      </c>
      <c r="K13" s="7">
        <f t="shared" si="3"/>
        <v>0</v>
      </c>
      <c r="L13" s="7">
        <f t="shared" si="1"/>
        <v>0</v>
      </c>
      <c r="N13" s="42"/>
    </row>
    <row r="14" spans="1:14" ht="12.75">
      <c r="A14" s="5">
        <v>5</v>
      </c>
      <c r="B14" s="56">
        <f>Year2!B14</f>
      </c>
      <c r="C14" s="57"/>
      <c r="D14" s="57">
        <f>Year2!D14</f>
      </c>
      <c r="E14" s="58">
        <f>ROUND(Year2!E14*1.03,0)</f>
        <v>0</v>
      </c>
      <c r="F14" s="9">
        <f>Year2!F14</f>
        <v>0</v>
      </c>
      <c r="G14" s="12">
        <f t="shared" si="0"/>
        <v>0</v>
      </c>
      <c r="H14" s="11"/>
      <c r="I14" s="11"/>
      <c r="J14" s="7">
        <f t="shared" si="2"/>
        <v>0</v>
      </c>
      <c r="K14" s="7">
        <f t="shared" si="3"/>
        <v>0</v>
      </c>
      <c r="L14" s="7">
        <f t="shared" si="1"/>
        <v>0</v>
      </c>
      <c r="N14" s="42"/>
    </row>
    <row r="15" spans="1:14" ht="12.75">
      <c r="A15" s="5">
        <v>6</v>
      </c>
      <c r="B15" s="56">
        <f>Year2!B15</f>
      </c>
      <c r="C15" s="57"/>
      <c r="D15" s="57">
        <f>Year2!D15</f>
      </c>
      <c r="E15" s="58">
        <f>ROUND(Year2!E15*1.03,0)</f>
        <v>0</v>
      </c>
      <c r="F15" s="9">
        <f>Year2!F15</f>
        <v>0</v>
      </c>
      <c r="G15" s="12">
        <f t="shared" si="0"/>
        <v>0</v>
      </c>
      <c r="H15" s="11"/>
      <c r="I15" s="11"/>
      <c r="J15" s="7">
        <f t="shared" si="2"/>
        <v>0</v>
      </c>
      <c r="K15" s="7">
        <f t="shared" si="3"/>
        <v>0</v>
      </c>
      <c r="L15" s="7">
        <f t="shared" si="1"/>
        <v>0</v>
      </c>
      <c r="N15" s="42"/>
    </row>
    <row r="16" spans="1:14" ht="12.75">
      <c r="A16" s="5">
        <v>7</v>
      </c>
      <c r="B16" s="56">
        <f>Year2!B16</f>
      </c>
      <c r="C16" s="57"/>
      <c r="D16" s="57">
        <f>Year2!D16</f>
      </c>
      <c r="E16" s="58">
        <f>ROUND(Year2!E16*1.03,0)</f>
        <v>0</v>
      </c>
      <c r="F16" s="9">
        <f>Year2!F16</f>
        <v>0</v>
      </c>
      <c r="G16" s="12">
        <f t="shared" si="0"/>
        <v>0</v>
      </c>
      <c r="H16" s="11"/>
      <c r="I16" s="11"/>
      <c r="J16" s="7">
        <f t="shared" si="2"/>
        <v>0</v>
      </c>
      <c r="K16" s="7">
        <f t="shared" si="3"/>
        <v>0</v>
      </c>
      <c r="L16" s="7">
        <f t="shared" si="1"/>
        <v>0</v>
      </c>
      <c r="N16" s="42"/>
    </row>
    <row r="17" spans="1:14" ht="12.75">
      <c r="A17" s="5">
        <v>8</v>
      </c>
      <c r="B17" s="56">
        <f>Year2!B17</f>
      </c>
      <c r="C17" s="57"/>
      <c r="D17" s="57">
        <f>Year2!D17</f>
      </c>
      <c r="E17" s="58">
        <f>ROUND(Year2!E17*1.03,0)</f>
        <v>0</v>
      </c>
      <c r="F17" s="9">
        <f>Year2!F17</f>
        <v>0</v>
      </c>
      <c r="G17" s="12">
        <f t="shared" si="0"/>
        <v>0</v>
      </c>
      <c r="H17" s="11"/>
      <c r="I17" s="11"/>
      <c r="J17" s="7">
        <f t="shared" si="2"/>
        <v>0</v>
      </c>
      <c r="K17" s="7">
        <f t="shared" si="3"/>
        <v>0</v>
      </c>
      <c r="L17" s="7">
        <f t="shared" si="1"/>
        <v>0</v>
      </c>
      <c r="N17" s="42"/>
    </row>
    <row r="18" spans="1:14" ht="12.75">
      <c r="A18" s="5">
        <v>9</v>
      </c>
      <c r="B18" s="56">
        <f>Year2!B18</f>
      </c>
      <c r="C18" s="57"/>
      <c r="D18" s="57">
        <f>Year2!D18</f>
      </c>
      <c r="E18" s="58">
        <f>ROUND(Year2!E18*1.03,0)</f>
        <v>0</v>
      </c>
      <c r="F18" s="9">
        <f>Year2!F18</f>
        <v>0</v>
      </c>
      <c r="G18" s="12">
        <f t="shared" si="0"/>
        <v>0</v>
      </c>
      <c r="H18" s="11"/>
      <c r="I18" s="11"/>
      <c r="J18" s="7">
        <f t="shared" si="2"/>
        <v>0</v>
      </c>
      <c r="K18" s="7">
        <f t="shared" si="3"/>
        <v>0</v>
      </c>
      <c r="L18" s="7">
        <f t="shared" si="1"/>
        <v>0</v>
      </c>
      <c r="N18" s="42"/>
    </row>
    <row r="19" spans="1:14" ht="12.75">
      <c r="A19" s="97" t="s">
        <v>12</v>
      </c>
      <c r="B19" s="98"/>
      <c r="C19" s="98"/>
      <c r="D19" s="98"/>
      <c r="E19" s="98"/>
      <c r="F19" s="98"/>
      <c r="G19" s="98"/>
      <c r="H19" s="98"/>
      <c r="I19" s="99"/>
      <c r="J19" s="16">
        <f>SUM(J10:J18)</f>
        <v>0</v>
      </c>
      <c r="K19" s="16">
        <f>SUM(K10:K18)</f>
        <v>0</v>
      </c>
      <c r="L19" s="16">
        <f>SUM(L10:L18)</f>
        <v>0</v>
      </c>
      <c r="N19" s="42">
        <f>L19</f>
        <v>0</v>
      </c>
    </row>
    <row r="20" spans="1:14" ht="12.75">
      <c r="A20" s="82" t="s">
        <v>13</v>
      </c>
      <c r="B20" s="83"/>
      <c r="C20" s="83"/>
      <c r="D20" s="83"/>
      <c r="E20" s="83"/>
      <c r="F20" s="83"/>
      <c r="G20" s="83"/>
      <c r="H20" s="83"/>
      <c r="I20" s="83"/>
      <c r="J20" s="83"/>
      <c r="K20" s="83"/>
      <c r="L20" s="84"/>
      <c r="N20" s="42"/>
    </row>
    <row r="21" spans="1:14" ht="12.75">
      <c r="A21" s="5">
        <v>1</v>
      </c>
      <c r="B21" s="115">
        <f>Year2!B21</f>
      </c>
      <c r="C21" s="116"/>
      <c r="D21" s="57">
        <f>Year2!D21</f>
      </c>
      <c r="E21" s="58">
        <f>ROUND(Year2!E21*1.03,0)</f>
        <v>0</v>
      </c>
      <c r="F21" s="9">
        <f>Year2!F21</f>
        <v>0</v>
      </c>
      <c r="G21" s="12">
        <f aca="true" t="shared" si="4" ref="G21:G30">F21*12</f>
        <v>0</v>
      </c>
      <c r="H21" s="11"/>
      <c r="I21" s="11"/>
      <c r="J21" s="7">
        <f>IF(I$6="",0,ROUND(F21*E21,0))</f>
        <v>0</v>
      </c>
      <c r="K21" s="7">
        <f>IF(I$6="",0,ROUND(J21*0.25,0))</f>
        <v>0</v>
      </c>
      <c r="L21" s="7">
        <f aca="true" t="shared" si="5" ref="L21:L30">ROUND(J21+K21,0)</f>
        <v>0</v>
      </c>
      <c r="N21" s="42"/>
    </row>
    <row r="22" spans="1:14" ht="12.75">
      <c r="A22" s="5">
        <v>2</v>
      </c>
      <c r="B22" s="115">
        <f>Year2!B22</f>
      </c>
      <c r="C22" s="116"/>
      <c r="D22" s="57">
        <f>Year2!D22</f>
      </c>
      <c r="E22" s="58">
        <f>ROUND(Year2!E22*1.03,0)</f>
        <v>0</v>
      </c>
      <c r="F22" s="9">
        <f>Year2!F22</f>
        <v>0</v>
      </c>
      <c r="G22" s="12">
        <f t="shared" si="4"/>
        <v>0</v>
      </c>
      <c r="H22" s="11"/>
      <c r="I22" s="11"/>
      <c r="J22" s="7">
        <f aca="true" t="shared" si="6" ref="J22:J30">IF(I$6="",0,ROUND(F22*E22,0))</f>
        <v>0</v>
      </c>
      <c r="K22" s="7">
        <f aca="true" t="shared" si="7" ref="K22:K30">IF(I$6="",0,ROUND(J22*0.25,0))</f>
        <v>0</v>
      </c>
      <c r="L22" s="7">
        <f t="shared" si="5"/>
        <v>0</v>
      </c>
      <c r="N22" s="42"/>
    </row>
    <row r="23" spans="1:14" ht="12.75">
      <c r="A23" s="5">
        <v>3</v>
      </c>
      <c r="B23" s="115">
        <f>Year2!B23</f>
      </c>
      <c r="C23" s="116"/>
      <c r="D23" s="57">
        <f>Year2!D23</f>
      </c>
      <c r="E23" s="58">
        <f>ROUND(Year2!E23*1.03,0)</f>
        <v>0</v>
      </c>
      <c r="F23" s="9">
        <f>Year2!F23</f>
        <v>0</v>
      </c>
      <c r="G23" s="12">
        <f t="shared" si="4"/>
        <v>0</v>
      </c>
      <c r="H23" s="11"/>
      <c r="I23" s="11"/>
      <c r="J23" s="7">
        <f t="shared" si="6"/>
        <v>0</v>
      </c>
      <c r="K23" s="7">
        <f t="shared" si="7"/>
        <v>0</v>
      </c>
      <c r="L23" s="7">
        <f t="shared" si="5"/>
        <v>0</v>
      </c>
      <c r="N23" s="42"/>
    </row>
    <row r="24" spans="1:14" ht="12.75">
      <c r="A24" s="5">
        <v>4</v>
      </c>
      <c r="B24" s="115">
        <f>Year2!B24</f>
      </c>
      <c r="C24" s="116"/>
      <c r="D24" s="57">
        <f>Year2!D24</f>
      </c>
      <c r="E24" s="58">
        <f>ROUND(Year2!E24*1.03,0)</f>
        <v>0</v>
      </c>
      <c r="F24" s="9">
        <f>Year2!F24</f>
        <v>0</v>
      </c>
      <c r="G24" s="12">
        <f t="shared" si="4"/>
        <v>0</v>
      </c>
      <c r="H24" s="11"/>
      <c r="I24" s="11"/>
      <c r="J24" s="7">
        <f t="shared" si="6"/>
        <v>0</v>
      </c>
      <c r="K24" s="7">
        <f t="shared" si="7"/>
        <v>0</v>
      </c>
      <c r="L24" s="7">
        <f t="shared" si="5"/>
        <v>0</v>
      </c>
      <c r="N24" s="42"/>
    </row>
    <row r="25" spans="1:14" ht="12.75">
      <c r="A25" s="5">
        <v>5</v>
      </c>
      <c r="B25" s="115">
        <f>Year2!B25</f>
      </c>
      <c r="C25" s="116"/>
      <c r="D25" s="57">
        <f>Year2!D25</f>
      </c>
      <c r="E25" s="58">
        <f>ROUND(Year2!E25*1.03,0)</f>
        <v>0</v>
      </c>
      <c r="F25" s="9">
        <f>Year2!F25</f>
        <v>0</v>
      </c>
      <c r="G25" s="12">
        <f t="shared" si="4"/>
        <v>0</v>
      </c>
      <c r="H25" s="11"/>
      <c r="I25" s="11"/>
      <c r="J25" s="7">
        <f t="shared" si="6"/>
        <v>0</v>
      </c>
      <c r="K25" s="7">
        <f t="shared" si="7"/>
        <v>0</v>
      </c>
      <c r="L25" s="7">
        <f t="shared" si="5"/>
        <v>0</v>
      </c>
      <c r="N25" s="42"/>
    </row>
    <row r="26" spans="1:14" ht="12.75">
      <c r="A26" s="5">
        <v>6</v>
      </c>
      <c r="B26" s="115">
        <f>Year2!B26</f>
      </c>
      <c r="C26" s="116"/>
      <c r="D26" s="57">
        <f>Year2!D26</f>
      </c>
      <c r="E26" s="58">
        <f>ROUND(Year2!E26*1.03,0)</f>
        <v>0</v>
      </c>
      <c r="F26" s="9">
        <f>Year2!F26</f>
        <v>0</v>
      </c>
      <c r="G26" s="12">
        <f t="shared" si="4"/>
        <v>0</v>
      </c>
      <c r="H26" s="11"/>
      <c r="I26" s="11"/>
      <c r="J26" s="7">
        <f t="shared" si="6"/>
        <v>0</v>
      </c>
      <c r="K26" s="7">
        <f t="shared" si="7"/>
        <v>0</v>
      </c>
      <c r="L26" s="7">
        <f t="shared" si="5"/>
        <v>0</v>
      </c>
      <c r="N26" s="42"/>
    </row>
    <row r="27" spans="1:14" ht="12.75">
      <c r="A27" s="5">
        <v>7</v>
      </c>
      <c r="B27" s="115">
        <f>Year2!B27</f>
      </c>
      <c r="C27" s="116"/>
      <c r="D27" s="57">
        <f>Year2!D27</f>
      </c>
      <c r="E27" s="58">
        <f>ROUND(Year2!E27*1.03,0)</f>
        <v>0</v>
      </c>
      <c r="F27" s="9">
        <f>Year2!F27</f>
        <v>0</v>
      </c>
      <c r="G27" s="12">
        <f t="shared" si="4"/>
        <v>0</v>
      </c>
      <c r="H27" s="11"/>
      <c r="I27" s="11"/>
      <c r="J27" s="7">
        <f t="shared" si="6"/>
        <v>0</v>
      </c>
      <c r="K27" s="7">
        <f t="shared" si="7"/>
        <v>0</v>
      </c>
      <c r="L27" s="7">
        <f t="shared" si="5"/>
        <v>0</v>
      </c>
      <c r="N27" s="42"/>
    </row>
    <row r="28" spans="1:14" ht="12.75">
      <c r="A28" s="5">
        <v>8</v>
      </c>
      <c r="B28" s="115">
        <f>Year2!B28</f>
      </c>
      <c r="C28" s="116"/>
      <c r="D28" s="57">
        <f>Year2!D28</f>
      </c>
      <c r="E28" s="58">
        <f>ROUND(Year2!E28*1.03,0)</f>
        <v>0</v>
      </c>
      <c r="F28" s="9">
        <f>Year2!F28</f>
        <v>0</v>
      </c>
      <c r="G28" s="12">
        <f t="shared" si="4"/>
        <v>0</v>
      </c>
      <c r="H28" s="11"/>
      <c r="I28" s="11"/>
      <c r="J28" s="7">
        <f t="shared" si="6"/>
        <v>0</v>
      </c>
      <c r="K28" s="7">
        <f t="shared" si="7"/>
        <v>0</v>
      </c>
      <c r="L28" s="7">
        <f t="shared" si="5"/>
        <v>0</v>
      </c>
      <c r="N28" s="42"/>
    </row>
    <row r="29" spans="1:14" ht="12.75">
      <c r="A29" s="5">
        <v>9</v>
      </c>
      <c r="B29" s="115">
        <f>Year2!B29</f>
      </c>
      <c r="C29" s="116"/>
      <c r="D29" s="57">
        <f>Year2!D29</f>
      </c>
      <c r="E29" s="58">
        <f>ROUND(Year2!E29*1.03,0)</f>
        <v>0</v>
      </c>
      <c r="F29" s="9">
        <f>Year2!F29</f>
        <v>0</v>
      </c>
      <c r="G29" s="12">
        <f t="shared" si="4"/>
        <v>0</v>
      </c>
      <c r="H29" s="11"/>
      <c r="I29" s="11"/>
      <c r="J29" s="7">
        <f t="shared" si="6"/>
        <v>0</v>
      </c>
      <c r="K29" s="7">
        <f t="shared" si="7"/>
        <v>0</v>
      </c>
      <c r="L29" s="7">
        <f t="shared" si="5"/>
        <v>0</v>
      </c>
      <c r="N29" s="42"/>
    </row>
    <row r="30" spans="1:14" ht="12.75">
      <c r="A30" s="5">
        <v>10</v>
      </c>
      <c r="B30" s="115">
        <f>Year2!B30</f>
      </c>
      <c r="C30" s="116"/>
      <c r="D30" s="57">
        <f>Year2!D30</f>
      </c>
      <c r="E30" s="58">
        <f>ROUND(Year2!E30*1.03,0)</f>
        <v>0</v>
      </c>
      <c r="F30" s="9">
        <f>Year2!F30</f>
        <v>0</v>
      </c>
      <c r="G30" s="12">
        <f t="shared" si="4"/>
        <v>0</v>
      </c>
      <c r="H30" s="11"/>
      <c r="I30" s="11"/>
      <c r="J30" s="7">
        <f t="shared" si="6"/>
        <v>0</v>
      </c>
      <c r="K30" s="7">
        <f t="shared" si="7"/>
        <v>0</v>
      </c>
      <c r="L30" s="7">
        <f t="shared" si="5"/>
        <v>0</v>
      </c>
      <c r="N30" s="42"/>
    </row>
    <row r="31" spans="1:14" ht="12.75">
      <c r="A31" s="67" t="s">
        <v>15</v>
      </c>
      <c r="B31" s="68"/>
      <c r="C31" s="68"/>
      <c r="D31" s="68"/>
      <c r="E31" s="68"/>
      <c r="F31" s="68"/>
      <c r="G31" s="68"/>
      <c r="H31" s="68"/>
      <c r="I31" s="69"/>
      <c r="J31" s="16">
        <f>SUM(J21:J30)</f>
        <v>0</v>
      </c>
      <c r="K31" s="16">
        <f>SUM(K21:K30)</f>
        <v>0</v>
      </c>
      <c r="L31" s="16">
        <f>SUM(L21:L30)</f>
        <v>0</v>
      </c>
      <c r="N31" s="42">
        <f>L31</f>
        <v>0</v>
      </c>
    </row>
    <row r="32" spans="1:14" ht="12.75">
      <c r="A32" s="82" t="s">
        <v>16</v>
      </c>
      <c r="B32" s="83"/>
      <c r="C32" s="83"/>
      <c r="D32" s="83"/>
      <c r="E32" s="83"/>
      <c r="F32" s="83"/>
      <c r="G32" s="83"/>
      <c r="H32" s="83"/>
      <c r="I32" s="83"/>
      <c r="J32" s="83"/>
      <c r="K32" s="83"/>
      <c r="L32" s="84"/>
      <c r="N32" s="42"/>
    </row>
    <row r="33" spans="1:14" ht="12.75">
      <c r="A33" s="5">
        <v>1</v>
      </c>
      <c r="B33" s="72"/>
      <c r="C33" s="72"/>
      <c r="D33" s="72"/>
      <c r="E33" s="72"/>
      <c r="F33" s="72"/>
      <c r="G33" s="72"/>
      <c r="H33" s="72"/>
      <c r="I33" s="72"/>
      <c r="J33" s="72"/>
      <c r="K33" s="62"/>
      <c r="L33" s="17"/>
      <c r="N33" s="42"/>
    </row>
    <row r="34" spans="1:14" ht="12.75">
      <c r="A34" s="5">
        <v>2</v>
      </c>
      <c r="B34" s="72"/>
      <c r="C34" s="72"/>
      <c r="D34" s="72"/>
      <c r="E34" s="72"/>
      <c r="F34" s="72"/>
      <c r="G34" s="72"/>
      <c r="H34" s="72"/>
      <c r="I34" s="72"/>
      <c r="J34" s="72"/>
      <c r="K34" s="62"/>
      <c r="L34" s="18"/>
      <c r="N34" s="42"/>
    </row>
    <row r="35" spans="1:14" ht="12.75">
      <c r="A35" s="5">
        <v>3</v>
      </c>
      <c r="B35" s="72"/>
      <c r="C35" s="72"/>
      <c r="D35" s="72"/>
      <c r="E35" s="72"/>
      <c r="F35" s="72"/>
      <c r="G35" s="72"/>
      <c r="H35" s="72"/>
      <c r="I35" s="72"/>
      <c r="J35" s="72"/>
      <c r="K35" s="62"/>
      <c r="L35" s="18"/>
      <c r="N35" s="42"/>
    </row>
    <row r="36" spans="1:14" ht="12.75">
      <c r="A36" s="5">
        <v>4</v>
      </c>
      <c r="B36" s="72"/>
      <c r="C36" s="72"/>
      <c r="D36" s="72"/>
      <c r="E36" s="72"/>
      <c r="F36" s="72"/>
      <c r="G36" s="72"/>
      <c r="H36" s="72"/>
      <c r="I36" s="72"/>
      <c r="J36" s="72"/>
      <c r="K36" s="62"/>
      <c r="L36" s="18"/>
      <c r="N36" s="42"/>
    </row>
    <row r="37" spans="1:14" ht="12.75">
      <c r="A37" s="5">
        <v>5</v>
      </c>
      <c r="B37" s="72"/>
      <c r="C37" s="72"/>
      <c r="D37" s="72"/>
      <c r="E37" s="72"/>
      <c r="F37" s="72"/>
      <c r="G37" s="72"/>
      <c r="H37" s="72"/>
      <c r="I37" s="72"/>
      <c r="J37" s="72"/>
      <c r="K37" s="62"/>
      <c r="L37" s="18"/>
      <c r="N37" s="42"/>
    </row>
    <row r="38" spans="1:14" ht="12.75">
      <c r="A38" s="67" t="s">
        <v>17</v>
      </c>
      <c r="B38" s="68"/>
      <c r="C38" s="68"/>
      <c r="D38" s="68"/>
      <c r="E38" s="68"/>
      <c r="F38" s="68"/>
      <c r="G38" s="68"/>
      <c r="H38" s="68"/>
      <c r="I38" s="68"/>
      <c r="J38" s="68"/>
      <c r="K38" s="69"/>
      <c r="L38" s="21">
        <f>SUM(L33:L37)</f>
        <v>0</v>
      </c>
      <c r="N38" s="42">
        <v>0</v>
      </c>
    </row>
    <row r="39" spans="1:14" ht="12.75">
      <c r="A39" s="82" t="s">
        <v>18</v>
      </c>
      <c r="B39" s="83"/>
      <c r="C39" s="83"/>
      <c r="D39" s="83"/>
      <c r="E39" s="83"/>
      <c r="F39" s="83"/>
      <c r="G39" s="83"/>
      <c r="H39" s="83"/>
      <c r="I39" s="83"/>
      <c r="J39" s="83"/>
      <c r="K39" s="83"/>
      <c r="L39" s="84"/>
      <c r="N39" s="42"/>
    </row>
    <row r="40" spans="1:14" ht="12.75">
      <c r="A40" s="5">
        <v>1</v>
      </c>
      <c r="B40" s="4" t="s">
        <v>20</v>
      </c>
      <c r="C40" s="91"/>
      <c r="D40" s="91"/>
      <c r="E40" s="91"/>
      <c r="F40" s="91"/>
      <c r="G40" s="91"/>
      <c r="H40" s="91"/>
      <c r="I40" s="91"/>
      <c r="J40" s="91"/>
      <c r="K40" s="92"/>
      <c r="L40" s="7">
        <f>IF(I$6="",0,ROUND(Year2!L40*1.03,0))</f>
        <v>0</v>
      </c>
      <c r="N40" s="42"/>
    </row>
    <row r="41" spans="1:14" ht="12.75">
      <c r="A41" s="5">
        <v>2</v>
      </c>
      <c r="B41" s="4" t="s">
        <v>21</v>
      </c>
      <c r="C41" s="71"/>
      <c r="D41" s="72"/>
      <c r="E41" s="72"/>
      <c r="F41" s="72"/>
      <c r="G41" s="72"/>
      <c r="H41" s="72"/>
      <c r="I41" s="72"/>
      <c r="J41" s="72"/>
      <c r="K41" s="62"/>
      <c r="L41" s="7">
        <f>IF(I$6="",0,ROUND(Year2!L41*1.03,0))</f>
        <v>0</v>
      </c>
      <c r="N41" s="42"/>
    </row>
    <row r="42" spans="1:14" ht="12.75">
      <c r="A42" s="67" t="s">
        <v>19</v>
      </c>
      <c r="B42" s="68"/>
      <c r="C42" s="68"/>
      <c r="D42" s="68"/>
      <c r="E42" s="68"/>
      <c r="F42" s="68"/>
      <c r="G42" s="68"/>
      <c r="H42" s="68"/>
      <c r="I42" s="68"/>
      <c r="J42" s="68"/>
      <c r="K42" s="69"/>
      <c r="L42" s="21">
        <f>SUM(L40:L41)</f>
        <v>0</v>
      </c>
      <c r="N42" s="42">
        <f>L42</f>
        <v>0</v>
      </c>
    </row>
    <row r="43" spans="1:14" ht="12.75">
      <c r="A43" s="82" t="s">
        <v>22</v>
      </c>
      <c r="B43" s="83"/>
      <c r="C43" s="83"/>
      <c r="D43" s="83"/>
      <c r="E43" s="83"/>
      <c r="F43" s="83"/>
      <c r="G43" s="83"/>
      <c r="H43" s="83"/>
      <c r="I43" s="83"/>
      <c r="J43" s="83"/>
      <c r="K43" s="83"/>
      <c r="L43" s="84"/>
      <c r="N43" s="42"/>
    </row>
    <row r="44" spans="1:14" ht="12.75">
      <c r="A44" s="5">
        <v>1</v>
      </c>
      <c r="B44" s="4" t="s">
        <v>23</v>
      </c>
      <c r="C44" s="71"/>
      <c r="D44" s="72"/>
      <c r="E44" s="72"/>
      <c r="F44" s="72"/>
      <c r="G44" s="72"/>
      <c r="H44" s="72"/>
      <c r="I44" s="72"/>
      <c r="J44" s="72"/>
      <c r="K44" s="62"/>
      <c r="L44" s="7"/>
      <c r="N44" s="42"/>
    </row>
    <row r="45" spans="1:14" ht="12.75">
      <c r="A45" s="5">
        <v>2</v>
      </c>
      <c r="B45" s="4" t="s">
        <v>24</v>
      </c>
      <c r="C45" s="71"/>
      <c r="D45" s="72"/>
      <c r="E45" s="72"/>
      <c r="F45" s="72"/>
      <c r="G45" s="72"/>
      <c r="H45" s="72"/>
      <c r="I45" s="72"/>
      <c r="J45" s="72"/>
      <c r="K45" s="62"/>
      <c r="L45" s="7"/>
      <c r="N45" s="42"/>
    </row>
    <row r="46" spans="1:14" ht="12.75">
      <c r="A46" s="5">
        <v>3</v>
      </c>
      <c r="B46" s="4" t="s">
        <v>25</v>
      </c>
      <c r="C46" s="71"/>
      <c r="D46" s="72"/>
      <c r="E46" s="72"/>
      <c r="F46" s="72"/>
      <c r="G46" s="72"/>
      <c r="H46" s="72"/>
      <c r="I46" s="72"/>
      <c r="J46" s="72"/>
      <c r="K46" s="62"/>
      <c r="L46" s="7"/>
      <c r="N46" s="42"/>
    </row>
    <row r="47" spans="1:14" ht="12.75">
      <c r="A47" s="5">
        <v>4</v>
      </c>
      <c r="B47" s="4" t="s">
        <v>26</v>
      </c>
      <c r="C47" s="71"/>
      <c r="D47" s="72"/>
      <c r="E47" s="72"/>
      <c r="F47" s="72"/>
      <c r="G47" s="72"/>
      <c r="H47" s="72"/>
      <c r="I47" s="72"/>
      <c r="J47" s="72"/>
      <c r="K47" s="62"/>
      <c r="L47" s="7"/>
      <c r="N47" s="42"/>
    </row>
    <row r="48" spans="1:14" ht="12.75">
      <c r="A48" s="5">
        <v>5</v>
      </c>
      <c r="B48" s="4" t="s">
        <v>27</v>
      </c>
      <c r="C48" s="71"/>
      <c r="D48" s="72"/>
      <c r="E48" s="72"/>
      <c r="F48" s="72"/>
      <c r="G48" s="72"/>
      <c r="H48" s="72"/>
      <c r="I48" s="72"/>
      <c r="J48" s="72"/>
      <c r="K48" s="62"/>
      <c r="L48" s="7"/>
      <c r="N48" s="42"/>
    </row>
    <row r="49" spans="1:14" ht="12.75">
      <c r="A49" s="67" t="s">
        <v>28</v>
      </c>
      <c r="B49" s="68"/>
      <c r="C49" s="68"/>
      <c r="D49" s="68"/>
      <c r="E49" s="68"/>
      <c r="F49" s="68"/>
      <c r="G49" s="68"/>
      <c r="H49" s="68"/>
      <c r="I49" s="68"/>
      <c r="J49" s="68"/>
      <c r="K49" s="69"/>
      <c r="L49" s="21">
        <f>SUM(L44:L48)</f>
        <v>0</v>
      </c>
      <c r="N49" s="42">
        <f>L49</f>
        <v>0</v>
      </c>
    </row>
    <row r="50" spans="1:14" ht="12.75">
      <c r="A50" s="82" t="s">
        <v>29</v>
      </c>
      <c r="B50" s="83"/>
      <c r="C50" s="83"/>
      <c r="D50" s="83"/>
      <c r="E50" s="83"/>
      <c r="F50" s="83"/>
      <c r="G50" s="83"/>
      <c r="H50" s="83"/>
      <c r="I50" s="83"/>
      <c r="J50" s="83"/>
      <c r="K50" s="83"/>
      <c r="L50" s="84"/>
      <c r="N50" s="42"/>
    </row>
    <row r="51" spans="1:14" ht="12.75">
      <c r="A51" s="5">
        <v>1</v>
      </c>
      <c r="B51" s="13" t="s">
        <v>30</v>
      </c>
      <c r="C51" s="13"/>
      <c r="D51" s="72"/>
      <c r="E51" s="72"/>
      <c r="F51" s="72"/>
      <c r="G51" s="72"/>
      <c r="H51" s="72"/>
      <c r="I51" s="72"/>
      <c r="J51" s="72"/>
      <c r="K51" s="62"/>
      <c r="L51" s="7">
        <f>IF(I$6="",0,ROUND(Year2!L51*1.03,0))</f>
        <v>0</v>
      </c>
      <c r="N51" s="42">
        <f>L51</f>
        <v>0</v>
      </c>
    </row>
    <row r="52" spans="1:14" ht="12.75">
      <c r="A52" s="5">
        <v>2</v>
      </c>
      <c r="B52" s="13" t="s">
        <v>31</v>
      </c>
      <c r="C52" s="13"/>
      <c r="D52" s="72"/>
      <c r="E52" s="72"/>
      <c r="F52" s="72"/>
      <c r="G52" s="72"/>
      <c r="H52" s="72"/>
      <c r="I52" s="72"/>
      <c r="J52" s="72"/>
      <c r="K52" s="62"/>
      <c r="L52" s="7">
        <f>IF(I$6="",0,ROUND(Year2!L52*1.03,0))</f>
        <v>0</v>
      </c>
      <c r="N52" s="42">
        <f aca="true" t="shared" si="8" ref="N52:N60">L52</f>
        <v>0</v>
      </c>
    </row>
    <row r="53" spans="1:14" ht="12.75">
      <c r="A53" s="5">
        <v>3</v>
      </c>
      <c r="B53" s="13" t="s">
        <v>32</v>
      </c>
      <c r="C53" s="13"/>
      <c r="D53" s="72"/>
      <c r="E53" s="72"/>
      <c r="F53" s="72"/>
      <c r="G53" s="72"/>
      <c r="H53" s="72"/>
      <c r="I53" s="72"/>
      <c r="J53" s="72"/>
      <c r="K53" s="62"/>
      <c r="L53" s="7">
        <f>IF(I$6="",0,ROUND(Year2!L53*1.03,0))</f>
        <v>0</v>
      </c>
      <c r="N53" s="42">
        <f t="shared" si="8"/>
        <v>0</v>
      </c>
    </row>
    <row r="54" spans="1:14" ht="12.75">
      <c r="A54" s="5">
        <v>4</v>
      </c>
      <c r="B54" s="13" t="s">
        <v>33</v>
      </c>
      <c r="C54" s="13"/>
      <c r="D54" s="72"/>
      <c r="E54" s="72"/>
      <c r="F54" s="72"/>
      <c r="G54" s="72"/>
      <c r="H54" s="72"/>
      <c r="I54" s="72"/>
      <c r="J54" s="72"/>
      <c r="K54" s="62"/>
      <c r="L54" s="7">
        <f>IF(I$6="",0,ROUND(Year2!L54*1.03,0))</f>
        <v>0</v>
      </c>
      <c r="N54" s="42">
        <f t="shared" si="8"/>
        <v>0</v>
      </c>
    </row>
    <row r="55" spans="1:14" ht="12.75">
      <c r="A55" s="5">
        <v>5</v>
      </c>
      <c r="B55" s="13" t="s">
        <v>34</v>
      </c>
      <c r="C55" s="13"/>
      <c r="D55" s="72"/>
      <c r="E55" s="72"/>
      <c r="F55" s="72"/>
      <c r="G55" s="72"/>
      <c r="H55" s="72"/>
      <c r="I55" s="72"/>
      <c r="J55" s="72"/>
      <c r="K55" s="62"/>
      <c r="L55" s="7">
        <f>SUM(Consortium!G6:G25)</f>
        <v>0</v>
      </c>
      <c r="N55" s="42">
        <f>SUM(Consortium!M6:M25)</f>
        <v>0</v>
      </c>
    </row>
    <row r="56" spans="1:14" ht="12.75">
      <c r="A56" s="5">
        <v>6</v>
      </c>
      <c r="B56" s="13" t="s">
        <v>35</v>
      </c>
      <c r="C56" s="13"/>
      <c r="D56" s="72"/>
      <c r="E56" s="72"/>
      <c r="F56" s="72"/>
      <c r="G56" s="72"/>
      <c r="H56" s="72"/>
      <c r="I56" s="72"/>
      <c r="J56" s="72"/>
      <c r="K56" s="62"/>
      <c r="L56" s="7">
        <f>IF(I$6="",0,ROUND(Year2!L56*1.03,0))</f>
        <v>0</v>
      </c>
      <c r="N56" s="42">
        <f t="shared" si="8"/>
        <v>0</v>
      </c>
    </row>
    <row r="57" spans="1:14" ht="12.75">
      <c r="A57" s="5">
        <v>7</v>
      </c>
      <c r="B57" s="13" t="s">
        <v>36</v>
      </c>
      <c r="C57" s="13"/>
      <c r="D57" s="72"/>
      <c r="E57" s="72"/>
      <c r="F57" s="72"/>
      <c r="G57" s="72"/>
      <c r="H57" s="72"/>
      <c r="I57" s="72"/>
      <c r="J57" s="72"/>
      <c r="K57" s="62"/>
      <c r="L57" s="7">
        <f>IF(I$6="",0,ROUND(Year2!L57*1.03,0))</f>
        <v>0</v>
      </c>
      <c r="N57" s="42">
        <f t="shared" si="8"/>
        <v>0</v>
      </c>
    </row>
    <row r="58" spans="1:14" ht="12.75">
      <c r="A58" s="5">
        <v>8</v>
      </c>
      <c r="B58" s="72">
        <f>Year2!B58</f>
      </c>
      <c r="C58" s="72"/>
      <c r="D58" s="72"/>
      <c r="E58" s="72"/>
      <c r="F58" s="72"/>
      <c r="G58" s="72"/>
      <c r="H58" s="72"/>
      <c r="I58" s="72"/>
      <c r="J58" s="72"/>
      <c r="K58" s="62"/>
      <c r="L58" s="7">
        <f>IF(I$6="",0,ROUND(Year2!L58*1.03,0))</f>
        <v>0</v>
      </c>
      <c r="N58" s="42">
        <f t="shared" si="8"/>
        <v>0</v>
      </c>
    </row>
    <row r="59" spans="1:14" ht="12.75">
      <c r="A59" s="5">
        <v>9</v>
      </c>
      <c r="B59" s="72">
        <f>Year2!B59</f>
      </c>
      <c r="C59" s="72"/>
      <c r="D59" s="72"/>
      <c r="E59" s="72"/>
      <c r="F59" s="72"/>
      <c r="G59" s="72"/>
      <c r="H59" s="72"/>
      <c r="I59" s="72"/>
      <c r="J59" s="72"/>
      <c r="K59" s="62"/>
      <c r="L59" s="7">
        <f>IF(I$6="",0,ROUND(Year2!L59*1.03,0))</f>
        <v>0</v>
      </c>
      <c r="N59" s="42">
        <f t="shared" si="8"/>
        <v>0</v>
      </c>
    </row>
    <row r="60" spans="1:14" ht="12.75">
      <c r="A60" s="5">
        <v>10</v>
      </c>
      <c r="B60" s="72">
        <f>Year2!B60</f>
      </c>
      <c r="C60" s="72"/>
      <c r="D60" s="72"/>
      <c r="E60" s="72"/>
      <c r="F60" s="72"/>
      <c r="G60" s="72"/>
      <c r="H60" s="72"/>
      <c r="I60" s="72"/>
      <c r="J60" s="72"/>
      <c r="K60" s="62"/>
      <c r="L60" s="7">
        <f>IF(I$6="",0,ROUND(Year2!L60*1.03,0))</f>
        <v>0</v>
      </c>
      <c r="N60" s="42">
        <f t="shared" si="8"/>
        <v>0</v>
      </c>
    </row>
    <row r="61" spans="1:14" ht="12.75">
      <c r="A61" s="67" t="s">
        <v>37</v>
      </c>
      <c r="B61" s="68"/>
      <c r="C61" s="68"/>
      <c r="D61" s="68"/>
      <c r="E61" s="68"/>
      <c r="F61" s="68"/>
      <c r="G61" s="68"/>
      <c r="H61" s="68"/>
      <c r="I61" s="68"/>
      <c r="J61" s="68"/>
      <c r="K61" s="69"/>
      <c r="L61" s="16">
        <f>SUM(L51:L60)</f>
        <v>0</v>
      </c>
      <c r="N61" s="42"/>
    </row>
    <row r="62" spans="1:14" ht="12.75">
      <c r="A62" s="82" t="s">
        <v>38</v>
      </c>
      <c r="B62" s="83"/>
      <c r="C62" s="83"/>
      <c r="D62" s="83"/>
      <c r="E62" s="83"/>
      <c r="F62" s="83"/>
      <c r="G62" s="83"/>
      <c r="H62" s="83"/>
      <c r="I62" s="83"/>
      <c r="J62" s="83"/>
      <c r="K62" s="84"/>
      <c r="L62" s="22">
        <f>L19+L31+L38+L42+L49+L61</f>
        <v>0</v>
      </c>
      <c r="N62" s="43">
        <f>SUM(N7:N61)</f>
        <v>0</v>
      </c>
    </row>
    <row r="63" spans="1:12" ht="12.75">
      <c r="A63" s="82" t="s">
        <v>39</v>
      </c>
      <c r="B63" s="83"/>
      <c r="C63" s="83"/>
      <c r="D63" s="83"/>
      <c r="E63" s="83"/>
      <c r="F63" s="83"/>
      <c r="G63" s="83"/>
      <c r="H63" s="83"/>
      <c r="I63" s="83"/>
      <c r="J63" s="83"/>
      <c r="K63" s="83"/>
      <c r="L63" s="84"/>
    </row>
    <row r="64" spans="1:12" ht="12.75">
      <c r="A64" s="5"/>
      <c r="B64" s="80" t="s">
        <v>40</v>
      </c>
      <c r="C64" s="81"/>
      <c r="D64" s="79" t="s">
        <v>41</v>
      </c>
      <c r="E64" s="80"/>
      <c r="F64" s="80"/>
      <c r="G64" s="80"/>
      <c r="H64" s="80"/>
      <c r="I64" s="81"/>
      <c r="J64" s="79" t="s">
        <v>42</v>
      </c>
      <c r="K64" s="81"/>
      <c r="L64" s="10" t="s">
        <v>43</v>
      </c>
    </row>
    <row r="65" spans="1:12" ht="12.75">
      <c r="A65" s="5">
        <v>1</v>
      </c>
      <c r="B65" s="72" t="s">
        <v>65</v>
      </c>
      <c r="C65" s="62"/>
      <c r="D65" s="117">
        <f>N62</f>
        <v>0</v>
      </c>
      <c r="E65" s="118"/>
      <c r="F65" s="118"/>
      <c r="G65" s="118"/>
      <c r="H65" s="118"/>
      <c r="I65" s="118"/>
      <c r="J65" s="89">
        <v>0.5</v>
      </c>
      <c r="K65" s="90"/>
      <c r="L65" s="7">
        <f>ROUND(D65*J65,0)</f>
        <v>0</v>
      </c>
    </row>
    <row r="66" spans="1:12" ht="12.75">
      <c r="A66" s="5">
        <v>2</v>
      </c>
      <c r="B66" s="72"/>
      <c r="C66" s="62"/>
      <c r="D66" s="79"/>
      <c r="E66" s="80"/>
      <c r="F66" s="80"/>
      <c r="G66" s="80"/>
      <c r="H66" s="80"/>
      <c r="I66" s="81"/>
      <c r="J66" s="89"/>
      <c r="K66" s="90"/>
      <c r="L66" s="7">
        <f>ROUND(D66*J66,0)</f>
        <v>0</v>
      </c>
    </row>
    <row r="67" spans="1:12" ht="12.75">
      <c r="A67" s="5">
        <v>3</v>
      </c>
      <c r="B67" s="72"/>
      <c r="C67" s="62"/>
      <c r="D67" s="79"/>
      <c r="E67" s="80"/>
      <c r="F67" s="80"/>
      <c r="G67" s="80"/>
      <c r="H67" s="80"/>
      <c r="I67" s="81"/>
      <c r="J67" s="89"/>
      <c r="K67" s="90"/>
      <c r="L67" s="7">
        <f>ROUND(D67*J67,0)</f>
        <v>0</v>
      </c>
    </row>
    <row r="68" spans="1:12" ht="12.75">
      <c r="A68" s="5">
        <v>4</v>
      </c>
      <c r="B68" s="72"/>
      <c r="C68" s="62"/>
      <c r="D68" s="79"/>
      <c r="E68" s="80"/>
      <c r="F68" s="80"/>
      <c r="G68" s="80"/>
      <c r="H68" s="80"/>
      <c r="I68" s="81"/>
      <c r="J68" s="89"/>
      <c r="K68" s="90"/>
      <c r="L68" s="7">
        <f>ROUND(D68*J68,0)</f>
        <v>0</v>
      </c>
    </row>
    <row r="69" spans="1:12" ht="12.75">
      <c r="A69" s="67" t="s">
        <v>44</v>
      </c>
      <c r="B69" s="68"/>
      <c r="C69" s="68"/>
      <c r="D69" s="68"/>
      <c r="E69" s="68"/>
      <c r="F69" s="68"/>
      <c r="G69" s="68"/>
      <c r="H69" s="68"/>
      <c r="I69" s="68"/>
      <c r="J69" s="68"/>
      <c r="K69" s="69"/>
      <c r="L69" s="20">
        <f>SUM(L65:L68)</f>
        <v>0</v>
      </c>
    </row>
    <row r="70" spans="1:12" ht="12.75">
      <c r="A70" s="82" t="s">
        <v>45</v>
      </c>
      <c r="B70" s="83"/>
      <c r="C70" s="83"/>
      <c r="D70" s="83"/>
      <c r="E70" s="83"/>
      <c r="F70" s="83"/>
      <c r="G70" s="83"/>
      <c r="H70" s="83"/>
      <c r="I70" s="83"/>
      <c r="J70" s="83"/>
      <c r="K70" s="84"/>
      <c r="L70" s="22">
        <f>L62+L69</f>
        <v>0</v>
      </c>
    </row>
    <row r="73" spans="10:12" ht="12.75">
      <c r="J73" s="25" t="s">
        <v>49</v>
      </c>
      <c r="L73" s="26">
        <f>L62</f>
        <v>0</v>
      </c>
    </row>
    <row r="74" spans="10:12" ht="12.75">
      <c r="J74" s="25" t="s">
        <v>50</v>
      </c>
      <c r="L74" s="39">
        <f>Consortium!G7+Consortium!G9+Consortium!G11+Consortium!G13+Consortium!G15+Consortium!G17+Consortium!G19+Consortium!G21+Consortium!G23+Consortium!G25</f>
        <v>0</v>
      </c>
    </row>
    <row r="75" spans="10:12" ht="12.75">
      <c r="J75" s="25" t="s">
        <v>51</v>
      </c>
      <c r="L75" s="38">
        <f>L73-L74</f>
        <v>0</v>
      </c>
    </row>
  </sheetData>
  <mergeCells count="78">
    <mergeCell ref="B27:C27"/>
    <mergeCell ref="B21:C21"/>
    <mergeCell ref="B22:C22"/>
    <mergeCell ref="B23:C23"/>
    <mergeCell ref="B24:C24"/>
    <mergeCell ref="B25:C25"/>
    <mergeCell ref="B26:C26"/>
    <mergeCell ref="D1:H1"/>
    <mergeCell ref="D2:F2"/>
    <mergeCell ref="D3:L4"/>
    <mergeCell ref="F8:F9"/>
    <mergeCell ref="E6:F6"/>
    <mergeCell ref="G6:H6"/>
    <mergeCell ref="I6:J6"/>
    <mergeCell ref="A7:L7"/>
    <mergeCell ref="D8:D9"/>
    <mergeCell ref="E8:E9"/>
    <mergeCell ref="A20:L20"/>
    <mergeCell ref="C8:C9"/>
    <mergeCell ref="J8:J9"/>
    <mergeCell ref="K8:K9"/>
    <mergeCell ref="L8:L9"/>
    <mergeCell ref="G8:I8"/>
    <mergeCell ref="A19:I19"/>
    <mergeCell ref="B28:C28"/>
    <mergeCell ref="B29:C29"/>
    <mergeCell ref="B30:C30"/>
    <mergeCell ref="B34:K34"/>
    <mergeCell ref="B33:K33"/>
    <mergeCell ref="A32:L32"/>
    <mergeCell ref="A31:I31"/>
    <mergeCell ref="B35:K35"/>
    <mergeCell ref="B36:K36"/>
    <mergeCell ref="B37:K37"/>
    <mergeCell ref="A38:K38"/>
    <mergeCell ref="A39:L39"/>
    <mergeCell ref="C40:K40"/>
    <mergeCell ref="C41:K41"/>
    <mergeCell ref="A42:K42"/>
    <mergeCell ref="A43:L43"/>
    <mergeCell ref="C44:K44"/>
    <mergeCell ref="C45:K45"/>
    <mergeCell ref="C46:K46"/>
    <mergeCell ref="C47:K47"/>
    <mergeCell ref="C48:K48"/>
    <mergeCell ref="A49:K49"/>
    <mergeCell ref="A50:L50"/>
    <mergeCell ref="D51:K51"/>
    <mergeCell ref="D52:K52"/>
    <mergeCell ref="D53:K53"/>
    <mergeCell ref="B58:K58"/>
    <mergeCell ref="A61:K61"/>
    <mergeCell ref="B59:K59"/>
    <mergeCell ref="B60:K60"/>
    <mergeCell ref="D54:K54"/>
    <mergeCell ref="D55:K55"/>
    <mergeCell ref="D56:K56"/>
    <mergeCell ref="D57:K57"/>
    <mergeCell ref="A70:K70"/>
    <mergeCell ref="A8:B9"/>
    <mergeCell ref="D67:I67"/>
    <mergeCell ref="D68:I68"/>
    <mergeCell ref="J65:K65"/>
    <mergeCell ref="J66:K66"/>
    <mergeCell ref="J67:K67"/>
    <mergeCell ref="J68:K68"/>
    <mergeCell ref="B64:C64"/>
    <mergeCell ref="B65:C65"/>
    <mergeCell ref="D65:I65"/>
    <mergeCell ref="D66:I66"/>
    <mergeCell ref="A62:K62"/>
    <mergeCell ref="A69:K69"/>
    <mergeCell ref="B66:C66"/>
    <mergeCell ref="B67:C67"/>
    <mergeCell ref="B68:C68"/>
    <mergeCell ref="A63:L63"/>
    <mergeCell ref="D64:I64"/>
    <mergeCell ref="J64:K64"/>
  </mergeCells>
  <printOptions/>
  <pageMargins left="0" right="0" top="0.25" bottom="0.25" header="0" footer="0"/>
  <pageSetup fitToHeight="1" fitToWidth="1" horizontalDpi="300" verticalDpi="300" orientation="portrait" scale="81" r:id="rId1"/>
</worksheet>
</file>

<file path=xl/worksheets/sheet5.xml><?xml version="1.0" encoding="utf-8"?>
<worksheet xmlns="http://schemas.openxmlformats.org/spreadsheetml/2006/main" xmlns:r="http://schemas.openxmlformats.org/officeDocument/2006/relationships">
  <sheetPr>
    <pageSetUpPr fitToPage="1"/>
  </sheetPr>
  <dimension ref="A1:N75"/>
  <sheetViews>
    <sheetView workbookViewId="0" topLeftCell="A1">
      <selection activeCell="A1" sqref="A1"/>
    </sheetView>
  </sheetViews>
  <sheetFormatPr defaultColWidth="9.140625" defaultRowHeight="12.75"/>
  <cols>
    <col min="1" max="1" width="3.140625" style="2" bestFit="1" customWidth="1"/>
    <col min="2" max="2" width="28.140625" style="2" customWidth="1"/>
    <col min="3" max="3" width="5.28125" style="2" bestFit="1" customWidth="1"/>
    <col min="4" max="4" width="18.57421875" style="2" customWidth="1"/>
    <col min="5" max="5" width="8.7109375" style="2" customWidth="1"/>
    <col min="6" max="6" width="7.28125" style="2" bestFit="1" customWidth="1"/>
    <col min="7" max="9" width="6.421875" style="2" customWidth="1"/>
    <col min="10" max="10" width="10.7109375" style="2" customWidth="1"/>
    <col min="11" max="11" width="11.7109375" style="2" customWidth="1"/>
    <col min="12" max="12" width="11.57421875" style="2" customWidth="1"/>
    <col min="13" max="13" width="4.28125" style="2" customWidth="1"/>
    <col min="14" max="14" width="10.8515625" style="2" customWidth="1"/>
    <col min="15" max="16384" width="9.140625" style="2" customWidth="1"/>
  </cols>
  <sheetData>
    <row r="1" spans="2:12" ht="12.75">
      <c r="B1" s="25" t="s">
        <v>90</v>
      </c>
      <c r="D1" s="67">
        <f>Year3!D1</f>
      </c>
      <c r="E1" s="68"/>
      <c r="F1" s="68"/>
      <c r="G1" s="68"/>
      <c r="H1" s="69"/>
      <c r="I1" s="1"/>
      <c r="J1" s="1"/>
      <c r="K1" s="1"/>
      <c r="L1" s="1"/>
    </row>
    <row r="2" spans="2:12" ht="12.75">
      <c r="B2" s="25" t="s">
        <v>92</v>
      </c>
      <c r="D2" s="100">
        <f>Year3!D2</f>
      </c>
      <c r="E2" s="101"/>
      <c r="F2" s="102"/>
      <c r="G2" s="1"/>
      <c r="H2" s="1"/>
      <c r="I2" s="1"/>
      <c r="J2" s="1"/>
      <c r="K2" s="1"/>
      <c r="L2" s="1"/>
    </row>
    <row r="3" spans="2:12" ht="12.75">
      <c r="B3" s="25" t="s">
        <v>91</v>
      </c>
      <c r="D3" s="103">
        <f>Year3!D3</f>
      </c>
      <c r="E3" s="104"/>
      <c r="F3" s="104"/>
      <c r="G3" s="104"/>
      <c r="H3" s="104"/>
      <c r="I3" s="104"/>
      <c r="J3" s="104"/>
      <c r="K3" s="104"/>
      <c r="L3" s="105"/>
    </row>
    <row r="4" spans="2:12" ht="12.75">
      <c r="B4" s="1"/>
      <c r="D4" s="106"/>
      <c r="E4" s="107"/>
      <c r="F4" s="107"/>
      <c r="G4" s="107"/>
      <c r="H4" s="107"/>
      <c r="I4" s="107"/>
      <c r="J4" s="107"/>
      <c r="K4" s="107"/>
      <c r="L4" s="108"/>
    </row>
    <row r="5" ht="12.75">
      <c r="B5" s="1"/>
    </row>
    <row r="6" spans="1:14" ht="12.75">
      <c r="A6" s="23" t="s">
        <v>63</v>
      </c>
      <c r="C6" s="19"/>
      <c r="D6" s="24" t="s">
        <v>46</v>
      </c>
      <c r="E6" s="119">
        <f>Year3!I6+1</f>
        <v>1</v>
      </c>
      <c r="F6" s="129"/>
      <c r="G6" s="111" t="s">
        <v>47</v>
      </c>
      <c r="H6" s="111"/>
      <c r="I6" s="120"/>
      <c r="J6" s="110"/>
      <c r="N6" s="40" t="s">
        <v>65</v>
      </c>
    </row>
    <row r="7" spans="1:14" ht="12.75">
      <c r="A7" s="112" t="s">
        <v>14</v>
      </c>
      <c r="B7" s="113"/>
      <c r="C7" s="113"/>
      <c r="D7" s="113"/>
      <c r="E7" s="113"/>
      <c r="F7" s="113"/>
      <c r="G7" s="113"/>
      <c r="H7" s="113"/>
      <c r="I7" s="113"/>
      <c r="J7" s="113"/>
      <c r="K7" s="113"/>
      <c r="L7" s="114"/>
      <c r="N7" s="41"/>
    </row>
    <row r="8" spans="1:14" ht="12.75" customHeight="1">
      <c r="A8" s="85" t="s">
        <v>0</v>
      </c>
      <c r="B8" s="86"/>
      <c r="C8" s="93" t="s">
        <v>1</v>
      </c>
      <c r="D8" s="93" t="s">
        <v>2</v>
      </c>
      <c r="E8" s="95" t="s">
        <v>3</v>
      </c>
      <c r="F8" s="95" t="s">
        <v>4</v>
      </c>
      <c r="G8" s="80" t="s">
        <v>8</v>
      </c>
      <c r="H8" s="80"/>
      <c r="I8" s="81"/>
      <c r="J8" s="95" t="s">
        <v>9</v>
      </c>
      <c r="K8" s="95" t="s">
        <v>10</v>
      </c>
      <c r="L8" s="95" t="s">
        <v>11</v>
      </c>
      <c r="N8" s="42"/>
    </row>
    <row r="9" spans="1:14" ht="26.25" customHeight="1">
      <c r="A9" s="87"/>
      <c r="B9" s="88"/>
      <c r="C9" s="94"/>
      <c r="D9" s="94"/>
      <c r="E9" s="96"/>
      <c r="F9" s="96"/>
      <c r="G9" s="10" t="s">
        <v>7</v>
      </c>
      <c r="H9" s="10" t="s">
        <v>5</v>
      </c>
      <c r="I9" s="10" t="s">
        <v>6</v>
      </c>
      <c r="J9" s="96"/>
      <c r="K9" s="96"/>
      <c r="L9" s="96"/>
      <c r="N9" s="42"/>
    </row>
    <row r="10" spans="1:14" ht="12.75">
      <c r="A10" s="3">
        <v>1</v>
      </c>
      <c r="B10" s="14">
        <f>Year3!B10</f>
      </c>
      <c r="C10" s="6"/>
      <c r="D10" s="6" t="str">
        <f>Year3!D10</f>
        <v>PI</v>
      </c>
      <c r="E10" s="7">
        <f>ROUND(Year3!E10*1.03,0)</f>
        <v>0</v>
      </c>
      <c r="F10" s="9">
        <f>Year3!F10</f>
        <v>0</v>
      </c>
      <c r="G10" s="12">
        <f aca="true" t="shared" si="0" ref="G10:G18">F10*12</f>
        <v>0</v>
      </c>
      <c r="H10" s="11"/>
      <c r="I10" s="11"/>
      <c r="J10" s="7">
        <f>IF(I$6="",0,ROUND(F10*E10,0))</f>
        <v>0</v>
      </c>
      <c r="K10" s="7">
        <f>IF(I$6="",0,ROUND(J10*0.25,0))</f>
        <v>0</v>
      </c>
      <c r="L10" s="7">
        <f aca="true" t="shared" si="1" ref="L10:L18">ROUND(J10+K10,0)</f>
        <v>0</v>
      </c>
      <c r="N10" s="42"/>
    </row>
    <row r="11" spans="1:14" ht="12.75">
      <c r="A11" s="5">
        <v>2</v>
      </c>
      <c r="B11" s="14">
        <f>Year3!B11</f>
      </c>
      <c r="C11" s="6"/>
      <c r="D11" s="6">
        <f>Year3!D11</f>
      </c>
      <c r="E11" s="7">
        <f>ROUND(Year3!E11*1.03,0)</f>
        <v>0</v>
      </c>
      <c r="F11" s="9">
        <f>Year3!F11</f>
        <v>0</v>
      </c>
      <c r="G11" s="12">
        <f t="shared" si="0"/>
        <v>0</v>
      </c>
      <c r="H11" s="11"/>
      <c r="I11" s="11"/>
      <c r="J11" s="7">
        <f aca="true" t="shared" si="2" ref="J11:J18">IF(I$6="",0,ROUND(F11*E11,0))</f>
        <v>0</v>
      </c>
      <c r="K11" s="7">
        <f aca="true" t="shared" si="3" ref="K11:K18">IF(I$6="",0,ROUND(J11*0.25,0))</f>
        <v>0</v>
      </c>
      <c r="L11" s="7">
        <f t="shared" si="1"/>
        <v>0</v>
      </c>
      <c r="N11" s="42"/>
    </row>
    <row r="12" spans="1:14" ht="12.75">
      <c r="A12" s="5">
        <v>3</v>
      </c>
      <c r="B12" s="14">
        <f>Year3!B12</f>
      </c>
      <c r="C12" s="6"/>
      <c r="D12" s="6">
        <f>Year3!D12</f>
      </c>
      <c r="E12" s="7">
        <f>ROUND(Year3!E12*1.03,0)</f>
        <v>0</v>
      </c>
      <c r="F12" s="9">
        <f>Year3!F12</f>
        <v>0</v>
      </c>
      <c r="G12" s="12">
        <f t="shared" si="0"/>
        <v>0</v>
      </c>
      <c r="H12" s="11"/>
      <c r="I12" s="11"/>
      <c r="J12" s="7">
        <f t="shared" si="2"/>
        <v>0</v>
      </c>
      <c r="K12" s="7">
        <f t="shared" si="3"/>
        <v>0</v>
      </c>
      <c r="L12" s="7">
        <f t="shared" si="1"/>
        <v>0</v>
      </c>
      <c r="N12" s="42"/>
    </row>
    <row r="13" spans="1:14" ht="12.75">
      <c r="A13" s="5">
        <v>4</v>
      </c>
      <c r="B13" s="14">
        <f>Year3!B13</f>
      </c>
      <c r="C13" s="6"/>
      <c r="D13" s="6">
        <f>Year3!D13</f>
      </c>
      <c r="E13" s="7">
        <f>ROUND(Year3!E13*1.03,0)</f>
        <v>0</v>
      </c>
      <c r="F13" s="9">
        <f>Year3!F13</f>
        <v>0</v>
      </c>
      <c r="G13" s="12">
        <f t="shared" si="0"/>
        <v>0</v>
      </c>
      <c r="H13" s="11"/>
      <c r="I13" s="11"/>
      <c r="J13" s="7">
        <f t="shared" si="2"/>
        <v>0</v>
      </c>
      <c r="K13" s="7">
        <f t="shared" si="3"/>
        <v>0</v>
      </c>
      <c r="L13" s="7">
        <f t="shared" si="1"/>
        <v>0</v>
      </c>
      <c r="N13" s="42"/>
    </row>
    <row r="14" spans="1:14" ht="12.75">
      <c r="A14" s="5">
        <v>5</v>
      </c>
      <c r="B14" s="14">
        <f>Year3!B14</f>
      </c>
      <c r="C14" s="6"/>
      <c r="D14" s="6">
        <f>Year3!D14</f>
      </c>
      <c r="E14" s="7">
        <f>ROUND(Year3!E14*1.03,0)</f>
        <v>0</v>
      </c>
      <c r="F14" s="9">
        <f>Year3!F14</f>
        <v>0</v>
      </c>
      <c r="G14" s="12">
        <f t="shared" si="0"/>
        <v>0</v>
      </c>
      <c r="H14" s="11"/>
      <c r="I14" s="11"/>
      <c r="J14" s="7">
        <f t="shared" si="2"/>
        <v>0</v>
      </c>
      <c r="K14" s="7">
        <f t="shared" si="3"/>
        <v>0</v>
      </c>
      <c r="L14" s="7">
        <f t="shared" si="1"/>
        <v>0</v>
      </c>
      <c r="N14" s="42"/>
    </row>
    <row r="15" spans="1:14" ht="12.75">
      <c r="A15" s="5">
        <v>6</v>
      </c>
      <c r="B15" s="14">
        <f>Year3!B15</f>
      </c>
      <c r="C15" s="6"/>
      <c r="D15" s="6">
        <f>Year3!D15</f>
      </c>
      <c r="E15" s="7">
        <f>ROUND(Year3!E15*1.03,0)</f>
        <v>0</v>
      </c>
      <c r="F15" s="9">
        <f>Year3!F15</f>
        <v>0</v>
      </c>
      <c r="G15" s="12">
        <f t="shared" si="0"/>
        <v>0</v>
      </c>
      <c r="H15" s="11"/>
      <c r="I15" s="11"/>
      <c r="J15" s="7">
        <f t="shared" si="2"/>
        <v>0</v>
      </c>
      <c r="K15" s="7">
        <f t="shared" si="3"/>
        <v>0</v>
      </c>
      <c r="L15" s="7">
        <f t="shared" si="1"/>
        <v>0</v>
      </c>
      <c r="N15" s="42"/>
    </row>
    <row r="16" spans="1:14" ht="12.75">
      <c r="A16" s="5">
        <v>7</v>
      </c>
      <c r="B16" s="14">
        <f>Year3!B16</f>
      </c>
      <c r="C16" s="6"/>
      <c r="D16" s="6">
        <f>Year3!D16</f>
      </c>
      <c r="E16" s="7">
        <f>ROUND(Year3!E16*1.03,0)</f>
        <v>0</v>
      </c>
      <c r="F16" s="9">
        <f>Year3!F16</f>
        <v>0</v>
      </c>
      <c r="G16" s="12">
        <f t="shared" si="0"/>
        <v>0</v>
      </c>
      <c r="H16" s="11"/>
      <c r="I16" s="11"/>
      <c r="J16" s="7">
        <f t="shared" si="2"/>
        <v>0</v>
      </c>
      <c r="K16" s="7">
        <f t="shared" si="3"/>
        <v>0</v>
      </c>
      <c r="L16" s="7">
        <f t="shared" si="1"/>
        <v>0</v>
      </c>
      <c r="N16" s="42"/>
    </row>
    <row r="17" spans="1:14" ht="12.75">
      <c r="A17" s="5">
        <v>8</v>
      </c>
      <c r="B17" s="14">
        <f>Year3!B17</f>
      </c>
      <c r="C17" s="6"/>
      <c r="D17" s="6">
        <f>Year3!D17</f>
      </c>
      <c r="E17" s="7">
        <f>ROUND(Year3!E17*1.03,0)</f>
        <v>0</v>
      </c>
      <c r="F17" s="9">
        <f>Year3!F17</f>
        <v>0</v>
      </c>
      <c r="G17" s="12">
        <f t="shared" si="0"/>
        <v>0</v>
      </c>
      <c r="H17" s="11"/>
      <c r="I17" s="11"/>
      <c r="J17" s="7">
        <f t="shared" si="2"/>
        <v>0</v>
      </c>
      <c r="K17" s="7">
        <f t="shared" si="3"/>
        <v>0</v>
      </c>
      <c r="L17" s="7">
        <f t="shared" si="1"/>
        <v>0</v>
      </c>
      <c r="N17" s="42"/>
    </row>
    <row r="18" spans="1:14" ht="12.75">
      <c r="A18" s="5">
        <v>9</v>
      </c>
      <c r="B18" s="14">
        <f>Year3!B18</f>
      </c>
      <c r="C18" s="6"/>
      <c r="D18" s="6">
        <f>Year3!D18</f>
      </c>
      <c r="E18" s="7">
        <f>ROUND(Year3!E18*1.03,0)</f>
        <v>0</v>
      </c>
      <c r="F18" s="9">
        <f>Year3!F18</f>
        <v>0</v>
      </c>
      <c r="G18" s="12">
        <f t="shared" si="0"/>
        <v>0</v>
      </c>
      <c r="H18" s="11"/>
      <c r="I18" s="11"/>
      <c r="J18" s="7">
        <f t="shared" si="2"/>
        <v>0</v>
      </c>
      <c r="K18" s="7">
        <f t="shared" si="3"/>
        <v>0</v>
      </c>
      <c r="L18" s="7">
        <f t="shared" si="1"/>
        <v>0</v>
      </c>
      <c r="N18" s="42"/>
    </row>
    <row r="19" spans="1:14" ht="12.75">
      <c r="A19" s="97" t="s">
        <v>12</v>
      </c>
      <c r="B19" s="98"/>
      <c r="C19" s="98"/>
      <c r="D19" s="98"/>
      <c r="E19" s="98"/>
      <c r="F19" s="98"/>
      <c r="G19" s="98"/>
      <c r="H19" s="98"/>
      <c r="I19" s="99"/>
      <c r="J19" s="16">
        <f>SUM(J10:J18)</f>
        <v>0</v>
      </c>
      <c r="K19" s="16">
        <f>SUM(K10:K18)</f>
        <v>0</v>
      </c>
      <c r="L19" s="16">
        <f>SUM(L10:L18)</f>
        <v>0</v>
      </c>
      <c r="N19" s="42">
        <f>L19</f>
        <v>0</v>
      </c>
    </row>
    <row r="20" spans="1:14" ht="12.75">
      <c r="A20" s="82" t="s">
        <v>13</v>
      </c>
      <c r="B20" s="83"/>
      <c r="C20" s="83"/>
      <c r="D20" s="83"/>
      <c r="E20" s="83"/>
      <c r="F20" s="83"/>
      <c r="G20" s="83"/>
      <c r="H20" s="83"/>
      <c r="I20" s="83"/>
      <c r="J20" s="83"/>
      <c r="K20" s="83"/>
      <c r="L20" s="84"/>
      <c r="N20" s="42"/>
    </row>
    <row r="21" spans="1:14" ht="12.75">
      <c r="A21" s="5">
        <v>1</v>
      </c>
      <c r="B21" s="72">
        <f>Year3!B21</f>
      </c>
      <c r="C21" s="62"/>
      <c r="D21" s="6">
        <f>Year3!D21</f>
      </c>
      <c r="E21" s="7">
        <f>ROUND(Year3!E21*1.03,0)</f>
        <v>0</v>
      </c>
      <c r="F21" s="9">
        <f>Year3!F21</f>
        <v>0</v>
      </c>
      <c r="G21" s="12">
        <f aca="true" t="shared" si="4" ref="G21:G30">F21*12</f>
        <v>0</v>
      </c>
      <c r="H21" s="11"/>
      <c r="I21" s="11"/>
      <c r="J21" s="7">
        <f>IF(I$6="",0,ROUND(F21*E21,0))</f>
        <v>0</v>
      </c>
      <c r="K21" s="7">
        <f>IF(I$6="",0,ROUND(J21*0.25,0))</f>
        <v>0</v>
      </c>
      <c r="L21" s="7">
        <f aca="true" t="shared" si="5" ref="L21:L30">ROUND(J21+K21,0)</f>
        <v>0</v>
      </c>
      <c r="N21" s="42"/>
    </row>
    <row r="22" spans="1:14" ht="12.75">
      <c r="A22" s="5">
        <v>2</v>
      </c>
      <c r="B22" s="72">
        <f>Year3!B22</f>
      </c>
      <c r="C22" s="62"/>
      <c r="D22" s="6">
        <f>Year3!D22</f>
      </c>
      <c r="E22" s="7">
        <f>ROUND(Year3!E22*1.03,0)</f>
        <v>0</v>
      </c>
      <c r="F22" s="9">
        <f>Year3!F22</f>
        <v>0</v>
      </c>
      <c r="G22" s="12">
        <f t="shared" si="4"/>
        <v>0</v>
      </c>
      <c r="H22" s="11"/>
      <c r="I22" s="11"/>
      <c r="J22" s="7">
        <f aca="true" t="shared" si="6" ref="J22:J30">IF(I$6="",0,ROUND(F22*E22,0))</f>
        <v>0</v>
      </c>
      <c r="K22" s="7">
        <f aca="true" t="shared" si="7" ref="K22:K30">IF(I$6="",0,ROUND(J22*0.25,0))</f>
        <v>0</v>
      </c>
      <c r="L22" s="7">
        <f t="shared" si="5"/>
        <v>0</v>
      </c>
      <c r="N22" s="42"/>
    </row>
    <row r="23" spans="1:14" ht="12.75">
      <c r="A23" s="5">
        <v>3</v>
      </c>
      <c r="B23" s="72">
        <f>Year3!B23</f>
      </c>
      <c r="C23" s="62"/>
      <c r="D23" s="6">
        <f>Year3!D23</f>
      </c>
      <c r="E23" s="7">
        <f>ROUND(Year3!E23*1.03,0)</f>
        <v>0</v>
      </c>
      <c r="F23" s="9">
        <f>Year3!F23</f>
        <v>0</v>
      </c>
      <c r="G23" s="12">
        <f t="shared" si="4"/>
        <v>0</v>
      </c>
      <c r="H23" s="11"/>
      <c r="I23" s="11"/>
      <c r="J23" s="7">
        <f t="shared" si="6"/>
        <v>0</v>
      </c>
      <c r="K23" s="7">
        <f t="shared" si="7"/>
        <v>0</v>
      </c>
      <c r="L23" s="7">
        <f t="shared" si="5"/>
        <v>0</v>
      </c>
      <c r="N23" s="42"/>
    </row>
    <row r="24" spans="1:14" ht="12.75">
      <c r="A24" s="5">
        <v>4</v>
      </c>
      <c r="B24" s="72">
        <f>Year3!B24</f>
      </c>
      <c r="C24" s="62"/>
      <c r="D24" s="6">
        <f>Year3!D24</f>
      </c>
      <c r="E24" s="7">
        <f>ROUND(Year3!E24*1.03,0)</f>
        <v>0</v>
      </c>
      <c r="F24" s="9">
        <f>Year3!F24</f>
        <v>0</v>
      </c>
      <c r="G24" s="12">
        <f t="shared" si="4"/>
        <v>0</v>
      </c>
      <c r="H24" s="11"/>
      <c r="I24" s="11"/>
      <c r="J24" s="7">
        <f t="shared" si="6"/>
        <v>0</v>
      </c>
      <c r="K24" s="7">
        <f t="shared" si="7"/>
        <v>0</v>
      </c>
      <c r="L24" s="7">
        <f t="shared" si="5"/>
        <v>0</v>
      </c>
      <c r="N24" s="42"/>
    </row>
    <row r="25" spans="1:14" ht="12.75">
      <c r="A25" s="5">
        <v>5</v>
      </c>
      <c r="B25" s="72">
        <f>Year3!B25</f>
      </c>
      <c r="C25" s="62"/>
      <c r="D25" s="6">
        <f>Year3!D25</f>
      </c>
      <c r="E25" s="7">
        <f>ROUND(Year3!E25*1.03,0)</f>
        <v>0</v>
      </c>
      <c r="F25" s="9">
        <f>Year3!F25</f>
        <v>0</v>
      </c>
      <c r="G25" s="12">
        <f t="shared" si="4"/>
        <v>0</v>
      </c>
      <c r="H25" s="11"/>
      <c r="I25" s="11"/>
      <c r="J25" s="7">
        <f t="shared" si="6"/>
        <v>0</v>
      </c>
      <c r="K25" s="7">
        <f t="shared" si="7"/>
        <v>0</v>
      </c>
      <c r="L25" s="7">
        <f t="shared" si="5"/>
        <v>0</v>
      </c>
      <c r="N25" s="42"/>
    </row>
    <row r="26" spans="1:14" ht="12.75">
      <c r="A26" s="5">
        <v>6</v>
      </c>
      <c r="B26" s="72">
        <f>Year3!B26</f>
      </c>
      <c r="C26" s="62"/>
      <c r="D26" s="6">
        <f>Year3!D26</f>
      </c>
      <c r="E26" s="7">
        <f>ROUND(Year3!E26*1.03,0)</f>
        <v>0</v>
      </c>
      <c r="F26" s="9">
        <f>Year3!F26</f>
        <v>0</v>
      </c>
      <c r="G26" s="12">
        <f t="shared" si="4"/>
        <v>0</v>
      </c>
      <c r="H26" s="11"/>
      <c r="I26" s="11"/>
      <c r="J26" s="7">
        <f t="shared" si="6"/>
        <v>0</v>
      </c>
      <c r="K26" s="7">
        <f t="shared" si="7"/>
        <v>0</v>
      </c>
      <c r="L26" s="7">
        <f t="shared" si="5"/>
        <v>0</v>
      </c>
      <c r="N26" s="42"/>
    </row>
    <row r="27" spans="1:14" ht="12.75">
      <c r="A27" s="5">
        <v>7</v>
      </c>
      <c r="B27" s="72">
        <f>Year3!B27</f>
      </c>
      <c r="C27" s="62"/>
      <c r="D27" s="6">
        <f>Year3!D27</f>
      </c>
      <c r="E27" s="7">
        <f>ROUND(Year3!E27*1.03,0)</f>
        <v>0</v>
      </c>
      <c r="F27" s="9">
        <f>Year3!F27</f>
        <v>0</v>
      </c>
      <c r="G27" s="12">
        <f t="shared" si="4"/>
        <v>0</v>
      </c>
      <c r="H27" s="11"/>
      <c r="I27" s="11"/>
      <c r="J27" s="7">
        <f t="shared" si="6"/>
        <v>0</v>
      </c>
      <c r="K27" s="7">
        <f t="shared" si="7"/>
        <v>0</v>
      </c>
      <c r="L27" s="7">
        <f t="shared" si="5"/>
        <v>0</v>
      </c>
      <c r="N27" s="42"/>
    </row>
    <row r="28" spans="1:14" ht="12.75">
      <c r="A28" s="5">
        <v>8</v>
      </c>
      <c r="B28" s="72">
        <f>Year3!B28</f>
      </c>
      <c r="C28" s="62"/>
      <c r="D28" s="6">
        <f>Year3!D28</f>
      </c>
      <c r="E28" s="7">
        <f>ROUND(Year3!E28*1.03,0)</f>
        <v>0</v>
      </c>
      <c r="F28" s="9">
        <f>Year3!F28</f>
        <v>0</v>
      </c>
      <c r="G28" s="12">
        <f t="shared" si="4"/>
        <v>0</v>
      </c>
      <c r="H28" s="11"/>
      <c r="I28" s="11"/>
      <c r="J28" s="7">
        <f t="shared" si="6"/>
        <v>0</v>
      </c>
      <c r="K28" s="7">
        <f t="shared" si="7"/>
        <v>0</v>
      </c>
      <c r="L28" s="7">
        <f t="shared" si="5"/>
        <v>0</v>
      </c>
      <c r="N28" s="42"/>
    </row>
    <row r="29" spans="1:14" ht="12.75">
      <c r="A29" s="5">
        <v>9</v>
      </c>
      <c r="B29" s="72">
        <f>Year3!B29</f>
      </c>
      <c r="C29" s="62"/>
      <c r="D29" s="6">
        <f>Year3!D29</f>
      </c>
      <c r="E29" s="7">
        <f>ROUND(Year3!E29*1.03,0)</f>
        <v>0</v>
      </c>
      <c r="F29" s="9">
        <f>Year3!F29</f>
        <v>0</v>
      </c>
      <c r="G29" s="12">
        <f t="shared" si="4"/>
        <v>0</v>
      </c>
      <c r="H29" s="11"/>
      <c r="I29" s="11"/>
      <c r="J29" s="7">
        <f t="shared" si="6"/>
        <v>0</v>
      </c>
      <c r="K29" s="7">
        <f t="shared" si="7"/>
        <v>0</v>
      </c>
      <c r="L29" s="7">
        <f t="shared" si="5"/>
        <v>0</v>
      </c>
      <c r="N29" s="42"/>
    </row>
    <row r="30" spans="1:14" ht="12.75">
      <c r="A30" s="5">
        <v>10</v>
      </c>
      <c r="B30" s="72">
        <f>Year3!B30</f>
      </c>
      <c r="C30" s="62"/>
      <c r="D30" s="6">
        <f>Year3!D30</f>
      </c>
      <c r="E30" s="7">
        <f>ROUND(Year3!E30*1.03,0)</f>
        <v>0</v>
      </c>
      <c r="F30" s="9">
        <f>Year3!F30</f>
        <v>0</v>
      </c>
      <c r="G30" s="12">
        <f t="shared" si="4"/>
        <v>0</v>
      </c>
      <c r="H30" s="11"/>
      <c r="I30" s="11"/>
      <c r="J30" s="7">
        <f t="shared" si="6"/>
        <v>0</v>
      </c>
      <c r="K30" s="7">
        <f t="shared" si="7"/>
        <v>0</v>
      </c>
      <c r="L30" s="7">
        <f t="shared" si="5"/>
        <v>0</v>
      </c>
      <c r="N30" s="42"/>
    </row>
    <row r="31" spans="1:14" ht="12.75">
      <c r="A31" s="67" t="s">
        <v>15</v>
      </c>
      <c r="B31" s="68"/>
      <c r="C31" s="68"/>
      <c r="D31" s="68"/>
      <c r="E31" s="68"/>
      <c r="F31" s="68"/>
      <c r="G31" s="68"/>
      <c r="H31" s="68"/>
      <c r="I31" s="69"/>
      <c r="J31" s="16">
        <f>SUM(J21:J30)</f>
        <v>0</v>
      </c>
      <c r="K31" s="16">
        <f>SUM(K21:K30)</f>
        <v>0</v>
      </c>
      <c r="L31" s="16">
        <f>SUM(L21:L30)</f>
        <v>0</v>
      </c>
      <c r="N31" s="42">
        <f>L31</f>
        <v>0</v>
      </c>
    </row>
    <row r="32" spans="1:14" ht="12.75">
      <c r="A32" s="82" t="s">
        <v>16</v>
      </c>
      <c r="B32" s="83"/>
      <c r="C32" s="83"/>
      <c r="D32" s="83"/>
      <c r="E32" s="83"/>
      <c r="F32" s="83"/>
      <c r="G32" s="83"/>
      <c r="H32" s="83"/>
      <c r="I32" s="83"/>
      <c r="J32" s="83"/>
      <c r="K32" s="83"/>
      <c r="L32" s="84"/>
      <c r="N32" s="42"/>
    </row>
    <row r="33" spans="1:14" ht="12.75">
      <c r="A33" s="5">
        <v>1</v>
      </c>
      <c r="B33" s="72"/>
      <c r="C33" s="72"/>
      <c r="D33" s="72"/>
      <c r="E33" s="72"/>
      <c r="F33" s="72"/>
      <c r="G33" s="72"/>
      <c r="H33" s="72"/>
      <c r="I33" s="72"/>
      <c r="J33" s="72"/>
      <c r="K33" s="62"/>
      <c r="L33" s="17"/>
      <c r="N33" s="42"/>
    </row>
    <row r="34" spans="1:14" ht="12.75">
      <c r="A34" s="5">
        <v>2</v>
      </c>
      <c r="B34" s="72"/>
      <c r="C34" s="72"/>
      <c r="D34" s="72"/>
      <c r="E34" s="72"/>
      <c r="F34" s="72"/>
      <c r="G34" s="72"/>
      <c r="H34" s="72"/>
      <c r="I34" s="72"/>
      <c r="J34" s="72"/>
      <c r="K34" s="62"/>
      <c r="L34" s="18"/>
      <c r="N34" s="42"/>
    </row>
    <row r="35" spans="1:14" ht="12.75">
      <c r="A35" s="5">
        <v>3</v>
      </c>
      <c r="B35" s="72"/>
      <c r="C35" s="72"/>
      <c r="D35" s="72"/>
      <c r="E35" s="72"/>
      <c r="F35" s="72"/>
      <c r="G35" s="72"/>
      <c r="H35" s="72"/>
      <c r="I35" s="72"/>
      <c r="J35" s="72"/>
      <c r="K35" s="62"/>
      <c r="L35" s="18"/>
      <c r="N35" s="42"/>
    </row>
    <row r="36" spans="1:14" ht="12.75">
      <c r="A36" s="5">
        <v>4</v>
      </c>
      <c r="B36" s="72"/>
      <c r="C36" s="72"/>
      <c r="D36" s="72"/>
      <c r="E36" s="72"/>
      <c r="F36" s="72"/>
      <c r="G36" s="72"/>
      <c r="H36" s="72"/>
      <c r="I36" s="72"/>
      <c r="J36" s="72"/>
      <c r="K36" s="62"/>
      <c r="L36" s="18"/>
      <c r="N36" s="42"/>
    </row>
    <row r="37" spans="1:14" ht="12.75">
      <c r="A37" s="5">
        <v>5</v>
      </c>
      <c r="B37" s="72"/>
      <c r="C37" s="72"/>
      <c r="D37" s="72"/>
      <c r="E37" s="72"/>
      <c r="F37" s="72"/>
      <c r="G37" s="72"/>
      <c r="H37" s="72"/>
      <c r="I37" s="72"/>
      <c r="J37" s="72"/>
      <c r="K37" s="62"/>
      <c r="L37" s="18"/>
      <c r="N37" s="42"/>
    </row>
    <row r="38" spans="1:14" ht="12.75">
      <c r="A38" s="67" t="s">
        <v>17</v>
      </c>
      <c r="B38" s="68"/>
      <c r="C38" s="68"/>
      <c r="D38" s="68"/>
      <c r="E38" s="68"/>
      <c r="F38" s="68"/>
      <c r="G38" s="68"/>
      <c r="H38" s="68"/>
      <c r="I38" s="68"/>
      <c r="J38" s="68"/>
      <c r="K38" s="69"/>
      <c r="L38" s="21">
        <f>SUM(L33:L37)</f>
        <v>0</v>
      </c>
      <c r="N38" s="42">
        <v>0</v>
      </c>
    </row>
    <row r="39" spans="1:14" ht="12.75">
      <c r="A39" s="82" t="s">
        <v>18</v>
      </c>
      <c r="B39" s="83"/>
      <c r="C39" s="83"/>
      <c r="D39" s="83"/>
      <c r="E39" s="83"/>
      <c r="F39" s="83"/>
      <c r="G39" s="83"/>
      <c r="H39" s="83"/>
      <c r="I39" s="83"/>
      <c r="J39" s="83"/>
      <c r="K39" s="83"/>
      <c r="L39" s="84"/>
      <c r="N39" s="42"/>
    </row>
    <row r="40" spans="1:14" ht="12.75">
      <c r="A40" s="5">
        <v>1</v>
      </c>
      <c r="B40" s="4" t="s">
        <v>20</v>
      </c>
      <c r="C40" s="91"/>
      <c r="D40" s="91"/>
      <c r="E40" s="91"/>
      <c r="F40" s="91"/>
      <c r="G40" s="91"/>
      <c r="H40" s="91"/>
      <c r="I40" s="91"/>
      <c r="J40" s="91"/>
      <c r="K40" s="92"/>
      <c r="L40" s="7">
        <f>IF(I$6="",0,ROUND(Year3!L40*1.03,0))</f>
        <v>0</v>
      </c>
      <c r="N40" s="42"/>
    </row>
    <row r="41" spans="1:14" ht="12.75">
      <c r="A41" s="5">
        <v>2</v>
      </c>
      <c r="B41" s="4" t="s">
        <v>21</v>
      </c>
      <c r="C41" s="71"/>
      <c r="D41" s="72"/>
      <c r="E41" s="72"/>
      <c r="F41" s="72"/>
      <c r="G41" s="72"/>
      <c r="H41" s="72"/>
      <c r="I41" s="72"/>
      <c r="J41" s="72"/>
      <c r="K41" s="62"/>
      <c r="L41" s="7">
        <f>IF(I$6="",0,ROUND(Year3!L41*1.03,0))</f>
        <v>0</v>
      </c>
      <c r="N41" s="42"/>
    </row>
    <row r="42" spans="1:14" ht="12.75">
      <c r="A42" s="67" t="s">
        <v>19</v>
      </c>
      <c r="B42" s="68"/>
      <c r="C42" s="68"/>
      <c r="D42" s="68"/>
      <c r="E42" s="68"/>
      <c r="F42" s="68"/>
      <c r="G42" s="68"/>
      <c r="H42" s="68"/>
      <c r="I42" s="68"/>
      <c r="J42" s="68"/>
      <c r="K42" s="69"/>
      <c r="L42" s="21">
        <f>SUM(L40:L41)</f>
        <v>0</v>
      </c>
      <c r="N42" s="42">
        <f>L42</f>
        <v>0</v>
      </c>
    </row>
    <row r="43" spans="1:14" ht="12.75">
      <c r="A43" s="82" t="s">
        <v>22</v>
      </c>
      <c r="B43" s="83"/>
      <c r="C43" s="83"/>
      <c r="D43" s="83"/>
      <c r="E43" s="83"/>
      <c r="F43" s="83"/>
      <c r="G43" s="83"/>
      <c r="H43" s="83"/>
      <c r="I43" s="83"/>
      <c r="J43" s="83"/>
      <c r="K43" s="83"/>
      <c r="L43" s="84"/>
      <c r="N43" s="42"/>
    </row>
    <row r="44" spans="1:14" ht="12.75">
      <c r="A44" s="5">
        <v>1</v>
      </c>
      <c r="B44" s="4" t="s">
        <v>23</v>
      </c>
      <c r="C44" s="71"/>
      <c r="D44" s="72"/>
      <c r="E44" s="72"/>
      <c r="F44" s="72"/>
      <c r="G44" s="72"/>
      <c r="H44" s="72"/>
      <c r="I44" s="72"/>
      <c r="J44" s="72"/>
      <c r="K44" s="62"/>
      <c r="L44" s="7"/>
      <c r="N44" s="42"/>
    </row>
    <row r="45" spans="1:14" ht="12.75">
      <c r="A45" s="5">
        <v>2</v>
      </c>
      <c r="B45" s="4" t="s">
        <v>24</v>
      </c>
      <c r="C45" s="71"/>
      <c r="D45" s="72"/>
      <c r="E45" s="72"/>
      <c r="F45" s="72"/>
      <c r="G45" s="72"/>
      <c r="H45" s="72"/>
      <c r="I45" s="72"/>
      <c r="J45" s="72"/>
      <c r="K45" s="62"/>
      <c r="L45" s="7"/>
      <c r="N45" s="42"/>
    </row>
    <row r="46" spans="1:14" ht="12.75">
      <c r="A46" s="5">
        <v>3</v>
      </c>
      <c r="B46" s="4" t="s">
        <v>25</v>
      </c>
      <c r="C46" s="71"/>
      <c r="D46" s="72"/>
      <c r="E46" s="72"/>
      <c r="F46" s="72"/>
      <c r="G46" s="72"/>
      <c r="H46" s="72"/>
      <c r="I46" s="72"/>
      <c r="J46" s="72"/>
      <c r="K46" s="62"/>
      <c r="L46" s="7"/>
      <c r="N46" s="42"/>
    </row>
    <row r="47" spans="1:14" ht="12.75">
      <c r="A47" s="5">
        <v>4</v>
      </c>
      <c r="B47" s="4" t="s">
        <v>26</v>
      </c>
      <c r="C47" s="71"/>
      <c r="D47" s="72"/>
      <c r="E47" s="72"/>
      <c r="F47" s="72"/>
      <c r="G47" s="72"/>
      <c r="H47" s="72"/>
      <c r="I47" s="72"/>
      <c r="J47" s="72"/>
      <c r="K47" s="62"/>
      <c r="L47" s="7"/>
      <c r="N47" s="42"/>
    </row>
    <row r="48" spans="1:14" ht="12.75">
      <c r="A48" s="5">
        <v>5</v>
      </c>
      <c r="B48" s="4" t="s">
        <v>27</v>
      </c>
      <c r="C48" s="71"/>
      <c r="D48" s="72"/>
      <c r="E48" s="72"/>
      <c r="F48" s="72"/>
      <c r="G48" s="72"/>
      <c r="H48" s="72"/>
      <c r="I48" s="72"/>
      <c r="J48" s="72"/>
      <c r="K48" s="62"/>
      <c r="L48" s="7"/>
      <c r="N48" s="42"/>
    </row>
    <row r="49" spans="1:14" ht="12.75">
      <c r="A49" s="67" t="s">
        <v>28</v>
      </c>
      <c r="B49" s="68"/>
      <c r="C49" s="68"/>
      <c r="D49" s="68"/>
      <c r="E49" s="68"/>
      <c r="F49" s="68"/>
      <c r="G49" s="68"/>
      <c r="H49" s="68"/>
      <c r="I49" s="68"/>
      <c r="J49" s="68"/>
      <c r="K49" s="69"/>
      <c r="L49" s="21">
        <f>SUM(L44:L48)</f>
        <v>0</v>
      </c>
      <c r="N49" s="42">
        <f>L49</f>
        <v>0</v>
      </c>
    </row>
    <row r="50" spans="1:14" ht="12.75">
      <c r="A50" s="82" t="s">
        <v>29</v>
      </c>
      <c r="B50" s="83"/>
      <c r="C50" s="83"/>
      <c r="D50" s="83"/>
      <c r="E50" s="83"/>
      <c r="F50" s="83"/>
      <c r="G50" s="83"/>
      <c r="H50" s="83"/>
      <c r="I50" s="83"/>
      <c r="J50" s="83"/>
      <c r="K50" s="83"/>
      <c r="L50" s="84"/>
      <c r="N50" s="42"/>
    </row>
    <row r="51" spans="1:14" ht="12.75">
      <c r="A51" s="5">
        <v>1</v>
      </c>
      <c r="B51" s="13" t="s">
        <v>30</v>
      </c>
      <c r="C51" s="13"/>
      <c r="D51" s="72"/>
      <c r="E51" s="72"/>
      <c r="F51" s="72"/>
      <c r="G51" s="72"/>
      <c r="H51" s="72"/>
      <c r="I51" s="72"/>
      <c r="J51" s="72"/>
      <c r="K51" s="62"/>
      <c r="L51" s="7">
        <f>IF(I$6="",0,ROUND(Year3!L51*1.03,0))</f>
        <v>0</v>
      </c>
      <c r="N51" s="42">
        <f>L51</f>
        <v>0</v>
      </c>
    </row>
    <row r="52" spans="1:14" ht="12.75">
      <c r="A52" s="5">
        <v>2</v>
      </c>
      <c r="B52" s="13" t="s">
        <v>31</v>
      </c>
      <c r="C52" s="13"/>
      <c r="D52" s="72"/>
      <c r="E52" s="72"/>
      <c r="F52" s="72"/>
      <c r="G52" s="72"/>
      <c r="H52" s="72"/>
      <c r="I52" s="72"/>
      <c r="J52" s="72"/>
      <c r="K52" s="62"/>
      <c r="L52" s="7">
        <f>IF(I$6="",0,ROUND(Year3!L52*1.03,0))</f>
        <v>0</v>
      </c>
      <c r="N52" s="42">
        <f aca="true" t="shared" si="8" ref="N52:N60">L52</f>
        <v>0</v>
      </c>
    </row>
    <row r="53" spans="1:14" ht="12.75">
      <c r="A53" s="5">
        <v>3</v>
      </c>
      <c r="B53" s="13" t="s">
        <v>32</v>
      </c>
      <c r="C53" s="13"/>
      <c r="D53" s="72"/>
      <c r="E53" s="72"/>
      <c r="F53" s="72"/>
      <c r="G53" s="72"/>
      <c r="H53" s="72"/>
      <c r="I53" s="72"/>
      <c r="J53" s="72"/>
      <c r="K53" s="62"/>
      <c r="L53" s="7">
        <f>IF(I$6="",0,ROUND(Year3!L53*1.03,0))</f>
        <v>0</v>
      </c>
      <c r="N53" s="42">
        <f t="shared" si="8"/>
        <v>0</v>
      </c>
    </row>
    <row r="54" spans="1:14" ht="12.75">
      <c r="A54" s="5">
        <v>4</v>
      </c>
      <c r="B54" s="13" t="s">
        <v>33</v>
      </c>
      <c r="C54" s="13"/>
      <c r="D54" s="72"/>
      <c r="E54" s="72"/>
      <c r="F54" s="72"/>
      <c r="G54" s="72"/>
      <c r="H54" s="72"/>
      <c r="I54" s="72"/>
      <c r="J54" s="72"/>
      <c r="K54" s="62"/>
      <c r="L54" s="7">
        <f>IF(I$6="",0,ROUND(Year3!L54*1.03,0))</f>
        <v>0</v>
      </c>
      <c r="N54" s="42">
        <f t="shared" si="8"/>
        <v>0</v>
      </c>
    </row>
    <row r="55" spans="1:14" ht="12.75">
      <c r="A55" s="5">
        <v>5</v>
      </c>
      <c r="B55" s="13" t="s">
        <v>34</v>
      </c>
      <c r="C55" s="13"/>
      <c r="D55" s="72"/>
      <c r="E55" s="72"/>
      <c r="F55" s="72"/>
      <c r="G55" s="72"/>
      <c r="H55" s="72"/>
      <c r="I55" s="72"/>
      <c r="J55" s="72"/>
      <c r="K55" s="62"/>
      <c r="L55" s="7">
        <f>SUM(Consortium!H6:H25)</f>
        <v>0</v>
      </c>
      <c r="N55" s="42">
        <f>SUM(Consortium!N6:N25)</f>
        <v>0</v>
      </c>
    </row>
    <row r="56" spans="1:14" ht="12.75">
      <c r="A56" s="5">
        <v>6</v>
      </c>
      <c r="B56" s="13" t="s">
        <v>35</v>
      </c>
      <c r="C56" s="13"/>
      <c r="D56" s="72"/>
      <c r="E56" s="72"/>
      <c r="F56" s="72"/>
      <c r="G56" s="72"/>
      <c r="H56" s="72"/>
      <c r="I56" s="72"/>
      <c r="J56" s="72"/>
      <c r="K56" s="62"/>
      <c r="L56" s="7">
        <f>IF(I$6="",0,ROUND(Year3!L56*1.03,0))</f>
        <v>0</v>
      </c>
      <c r="N56" s="42">
        <f t="shared" si="8"/>
        <v>0</v>
      </c>
    </row>
    <row r="57" spans="1:14" ht="12.75">
      <c r="A57" s="5">
        <v>7</v>
      </c>
      <c r="B57" s="13" t="s">
        <v>36</v>
      </c>
      <c r="C57" s="13"/>
      <c r="D57" s="72"/>
      <c r="E57" s="72"/>
      <c r="F57" s="72"/>
      <c r="G57" s="72"/>
      <c r="H57" s="72"/>
      <c r="I57" s="72"/>
      <c r="J57" s="72"/>
      <c r="K57" s="62"/>
      <c r="L57" s="7">
        <f>IF(I$6="",0,ROUND(Year3!L57*1.03,0))</f>
        <v>0</v>
      </c>
      <c r="N57" s="42">
        <f t="shared" si="8"/>
        <v>0</v>
      </c>
    </row>
    <row r="58" spans="1:14" ht="12.75">
      <c r="A58" s="5">
        <v>8</v>
      </c>
      <c r="B58" s="72">
        <f>Year3!B58</f>
      </c>
      <c r="C58" s="72"/>
      <c r="D58" s="72"/>
      <c r="E58" s="72"/>
      <c r="F58" s="72"/>
      <c r="G58" s="72"/>
      <c r="H58" s="72"/>
      <c r="I58" s="72"/>
      <c r="J58" s="72"/>
      <c r="K58" s="62"/>
      <c r="L58" s="7">
        <f>IF(I$6="",0,ROUND(Year3!L58*1.03,0))</f>
        <v>0</v>
      </c>
      <c r="N58" s="42">
        <f t="shared" si="8"/>
        <v>0</v>
      </c>
    </row>
    <row r="59" spans="1:14" ht="12.75">
      <c r="A59" s="5">
        <v>9</v>
      </c>
      <c r="B59" s="72">
        <f>Year3!B59</f>
      </c>
      <c r="C59" s="72"/>
      <c r="D59" s="72"/>
      <c r="E59" s="72"/>
      <c r="F59" s="72"/>
      <c r="G59" s="72"/>
      <c r="H59" s="72"/>
      <c r="I59" s="72"/>
      <c r="J59" s="72"/>
      <c r="K59" s="62"/>
      <c r="L59" s="7">
        <f>IF(I$6="",0,ROUND(Year3!L59*1.03,0))</f>
        <v>0</v>
      </c>
      <c r="N59" s="42">
        <f t="shared" si="8"/>
        <v>0</v>
      </c>
    </row>
    <row r="60" spans="1:14" ht="12.75">
      <c r="A60" s="5">
        <v>10</v>
      </c>
      <c r="B60" s="72">
        <f>Year3!B60</f>
      </c>
      <c r="C60" s="72"/>
      <c r="D60" s="72"/>
      <c r="E60" s="72"/>
      <c r="F60" s="72"/>
      <c r="G60" s="72"/>
      <c r="H60" s="72"/>
      <c r="I60" s="72"/>
      <c r="J60" s="72"/>
      <c r="K60" s="62"/>
      <c r="L60" s="7">
        <f>IF(I$6="",0,ROUND(Year3!L60*1.03,0))</f>
        <v>0</v>
      </c>
      <c r="N60" s="42">
        <f t="shared" si="8"/>
        <v>0</v>
      </c>
    </row>
    <row r="61" spans="1:14" ht="12.75">
      <c r="A61" s="67" t="s">
        <v>37</v>
      </c>
      <c r="B61" s="68"/>
      <c r="C61" s="68"/>
      <c r="D61" s="68"/>
      <c r="E61" s="68"/>
      <c r="F61" s="68"/>
      <c r="G61" s="68"/>
      <c r="H61" s="68"/>
      <c r="I61" s="68"/>
      <c r="J61" s="68"/>
      <c r="K61" s="69"/>
      <c r="L61" s="16">
        <f>SUM(L51:L60)</f>
        <v>0</v>
      </c>
      <c r="N61" s="42"/>
    </row>
    <row r="62" spans="1:14" ht="12.75">
      <c r="A62" s="82" t="s">
        <v>38</v>
      </c>
      <c r="B62" s="83"/>
      <c r="C62" s="83"/>
      <c r="D62" s="83"/>
      <c r="E62" s="83"/>
      <c r="F62" s="83"/>
      <c r="G62" s="83"/>
      <c r="H62" s="83"/>
      <c r="I62" s="83"/>
      <c r="J62" s="83"/>
      <c r="K62" s="84"/>
      <c r="L62" s="22">
        <f>L19+L31+L38+L42+L49+L61</f>
        <v>0</v>
      </c>
      <c r="N62" s="43">
        <f>SUM(N7:N61)</f>
        <v>0</v>
      </c>
    </row>
    <row r="63" spans="1:12" ht="12.75">
      <c r="A63" s="82" t="s">
        <v>39</v>
      </c>
      <c r="B63" s="83"/>
      <c r="C63" s="83"/>
      <c r="D63" s="83"/>
      <c r="E63" s="83"/>
      <c r="F63" s="83"/>
      <c r="G63" s="83"/>
      <c r="H63" s="83"/>
      <c r="I63" s="83"/>
      <c r="J63" s="83"/>
      <c r="K63" s="83"/>
      <c r="L63" s="84"/>
    </row>
    <row r="64" spans="1:12" ht="12.75">
      <c r="A64" s="5"/>
      <c r="B64" s="80" t="s">
        <v>40</v>
      </c>
      <c r="C64" s="81"/>
      <c r="D64" s="79" t="s">
        <v>41</v>
      </c>
      <c r="E64" s="80"/>
      <c r="F64" s="80"/>
      <c r="G64" s="80"/>
      <c r="H64" s="80"/>
      <c r="I64" s="81"/>
      <c r="J64" s="79" t="s">
        <v>42</v>
      </c>
      <c r="K64" s="81"/>
      <c r="L64" s="10" t="s">
        <v>43</v>
      </c>
    </row>
    <row r="65" spans="1:12" ht="12.75">
      <c r="A65" s="5">
        <v>1</v>
      </c>
      <c r="B65" s="72" t="s">
        <v>65</v>
      </c>
      <c r="C65" s="62"/>
      <c r="D65" s="117">
        <f>N62</f>
        <v>0</v>
      </c>
      <c r="E65" s="118"/>
      <c r="F65" s="118"/>
      <c r="G65" s="118"/>
      <c r="H65" s="118"/>
      <c r="I65" s="118"/>
      <c r="J65" s="89">
        <v>0.5</v>
      </c>
      <c r="K65" s="90"/>
      <c r="L65" s="7">
        <f>ROUND(D65*J65,0)</f>
        <v>0</v>
      </c>
    </row>
    <row r="66" spans="1:12" ht="12.75">
      <c r="A66" s="5">
        <v>2</v>
      </c>
      <c r="B66" s="72"/>
      <c r="C66" s="62"/>
      <c r="D66" s="79"/>
      <c r="E66" s="80"/>
      <c r="F66" s="80"/>
      <c r="G66" s="80"/>
      <c r="H66" s="80"/>
      <c r="I66" s="81"/>
      <c r="J66" s="89"/>
      <c r="K66" s="90"/>
      <c r="L66" s="7">
        <f>ROUND(D66*J66,0)</f>
        <v>0</v>
      </c>
    </row>
    <row r="67" spans="1:12" ht="12.75">
      <c r="A67" s="5">
        <v>3</v>
      </c>
      <c r="B67" s="72"/>
      <c r="C67" s="62"/>
      <c r="D67" s="79"/>
      <c r="E67" s="80"/>
      <c r="F67" s="80"/>
      <c r="G67" s="80"/>
      <c r="H67" s="80"/>
      <c r="I67" s="81"/>
      <c r="J67" s="89"/>
      <c r="K67" s="90"/>
      <c r="L67" s="7">
        <f>ROUND(D67*J67,0)</f>
        <v>0</v>
      </c>
    </row>
    <row r="68" spans="1:12" ht="12.75">
      <c r="A68" s="5">
        <v>4</v>
      </c>
      <c r="B68" s="72"/>
      <c r="C68" s="62"/>
      <c r="D68" s="79"/>
      <c r="E68" s="80"/>
      <c r="F68" s="80"/>
      <c r="G68" s="80"/>
      <c r="H68" s="80"/>
      <c r="I68" s="81"/>
      <c r="J68" s="89"/>
      <c r="K68" s="90"/>
      <c r="L68" s="7">
        <f>ROUND(D68*J68,0)</f>
        <v>0</v>
      </c>
    </row>
    <row r="69" spans="1:12" ht="12.75">
      <c r="A69" s="67" t="s">
        <v>44</v>
      </c>
      <c r="B69" s="68"/>
      <c r="C69" s="68"/>
      <c r="D69" s="68"/>
      <c r="E69" s="68"/>
      <c r="F69" s="68"/>
      <c r="G69" s="68"/>
      <c r="H69" s="68"/>
      <c r="I69" s="68"/>
      <c r="J69" s="68"/>
      <c r="K69" s="69"/>
      <c r="L69" s="20">
        <f>SUM(L65:L68)</f>
        <v>0</v>
      </c>
    </row>
    <row r="70" spans="1:12" ht="12.75">
      <c r="A70" s="82" t="s">
        <v>45</v>
      </c>
      <c r="B70" s="83"/>
      <c r="C70" s="83"/>
      <c r="D70" s="83"/>
      <c r="E70" s="83"/>
      <c r="F70" s="83"/>
      <c r="G70" s="83"/>
      <c r="H70" s="83"/>
      <c r="I70" s="83"/>
      <c r="J70" s="83"/>
      <c r="K70" s="84"/>
      <c r="L70" s="22">
        <f>L62+L69</f>
        <v>0</v>
      </c>
    </row>
    <row r="73" spans="10:12" ht="12.75">
      <c r="J73" s="25" t="s">
        <v>49</v>
      </c>
      <c r="L73" s="26">
        <f>L62</f>
        <v>0</v>
      </c>
    </row>
    <row r="74" spans="10:12" ht="12.75">
      <c r="J74" s="25" t="s">
        <v>50</v>
      </c>
      <c r="L74" s="39">
        <f>Consortium!H7+Consortium!H9+Consortium!H11+Consortium!H13+Consortium!H15+Consortium!H17+Consortium!H19+Consortium!H21+Consortium!H23+Consortium!H25</f>
        <v>0</v>
      </c>
    </row>
    <row r="75" spans="10:12" ht="12.75">
      <c r="J75" s="25" t="s">
        <v>51</v>
      </c>
      <c r="L75" s="26">
        <f>L73-L74</f>
        <v>0</v>
      </c>
    </row>
  </sheetData>
  <mergeCells count="78">
    <mergeCell ref="D1:H1"/>
    <mergeCell ref="D2:F2"/>
    <mergeCell ref="D3:L4"/>
    <mergeCell ref="E6:F6"/>
    <mergeCell ref="G6:H6"/>
    <mergeCell ref="I6:J6"/>
    <mergeCell ref="A62:K62"/>
    <mergeCell ref="A70:K70"/>
    <mergeCell ref="D64:I64"/>
    <mergeCell ref="J64:K64"/>
    <mergeCell ref="A69:K69"/>
    <mergeCell ref="B66:C66"/>
    <mergeCell ref="B67:C67"/>
    <mergeCell ref="B68:C68"/>
    <mergeCell ref="B64:C64"/>
    <mergeCell ref="B65:C65"/>
    <mergeCell ref="A63:L63"/>
    <mergeCell ref="D65:I65"/>
    <mergeCell ref="D67:I67"/>
    <mergeCell ref="D68:I68"/>
    <mergeCell ref="J65:K65"/>
    <mergeCell ref="J66:K66"/>
    <mergeCell ref="J67:K67"/>
    <mergeCell ref="J68:K68"/>
    <mergeCell ref="D66:I66"/>
    <mergeCell ref="A61:K61"/>
    <mergeCell ref="B58:K58"/>
    <mergeCell ref="B59:K59"/>
    <mergeCell ref="B60:K60"/>
    <mergeCell ref="D54:K54"/>
    <mergeCell ref="D55:K55"/>
    <mergeCell ref="D56:K56"/>
    <mergeCell ref="D57:K57"/>
    <mergeCell ref="A50:L50"/>
    <mergeCell ref="D51:K51"/>
    <mergeCell ref="D52:K52"/>
    <mergeCell ref="D53:K53"/>
    <mergeCell ref="C46:K46"/>
    <mergeCell ref="C47:K47"/>
    <mergeCell ref="C48:K48"/>
    <mergeCell ref="A49:K49"/>
    <mergeCell ref="A42:K42"/>
    <mergeCell ref="A43:L43"/>
    <mergeCell ref="C44:K44"/>
    <mergeCell ref="C45:K45"/>
    <mergeCell ref="A38:K38"/>
    <mergeCell ref="A39:L39"/>
    <mergeCell ref="C40:K40"/>
    <mergeCell ref="C41:K41"/>
    <mergeCell ref="B34:K34"/>
    <mergeCell ref="B35:K35"/>
    <mergeCell ref="B36:K36"/>
    <mergeCell ref="B37:K37"/>
    <mergeCell ref="A20:L20"/>
    <mergeCell ref="A31:I31"/>
    <mergeCell ref="B23:C23"/>
    <mergeCell ref="B24:C24"/>
    <mergeCell ref="B25:C25"/>
    <mergeCell ref="B26:C26"/>
    <mergeCell ref="B27:C27"/>
    <mergeCell ref="B28:C28"/>
    <mergeCell ref="B29:C29"/>
    <mergeCell ref="B30:C30"/>
    <mergeCell ref="A32:L32"/>
    <mergeCell ref="B33:K33"/>
    <mergeCell ref="J8:J9"/>
    <mergeCell ref="K8:K9"/>
    <mergeCell ref="L8:L9"/>
    <mergeCell ref="G8:I8"/>
    <mergeCell ref="D8:D9"/>
    <mergeCell ref="E8:E9"/>
    <mergeCell ref="B21:C21"/>
    <mergeCell ref="B22:C22"/>
    <mergeCell ref="F8:F9"/>
    <mergeCell ref="C8:C9"/>
    <mergeCell ref="A7:L7"/>
    <mergeCell ref="A19:I19"/>
    <mergeCell ref="A8:B9"/>
  </mergeCells>
  <printOptions/>
  <pageMargins left="0" right="0" top="0.25" bottom="0.25" header="0" footer="0"/>
  <pageSetup fitToHeight="1" fitToWidth="1" horizontalDpi="300" verticalDpi="300" orientation="portrait" scale="81" r:id="rId1"/>
</worksheet>
</file>

<file path=xl/worksheets/sheet6.xml><?xml version="1.0" encoding="utf-8"?>
<worksheet xmlns="http://schemas.openxmlformats.org/spreadsheetml/2006/main" xmlns:r="http://schemas.openxmlformats.org/officeDocument/2006/relationships">
  <sheetPr>
    <pageSetUpPr fitToPage="1"/>
  </sheetPr>
  <dimension ref="A1:N75"/>
  <sheetViews>
    <sheetView workbookViewId="0" topLeftCell="A1">
      <selection activeCell="B1" sqref="B1:B3"/>
    </sheetView>
  </sheetViews>
  <sheetFormatPr defaultColWidth="9.140625" defaultRowHeight="12.75"/>
  <cols>
    <col min="1" max="1" width="3.140625" style="2" bestFit="1" customWidth="1"/>
    <col min="2" max="2" width="28.140625" style="2" customWidth="1"/>
    <col min="3" max="3" width="5.28125" style="2" bestFit="1" customWidth="1"/>
    <col min="4" max="4" width="18.57421875" style="2" customWidth="1"/>
    <col min="5" max="5" width="8.7109375" style="2" customWidth="1"/>
    <col min="6" max="6" width="7.28125" style="2" bestFit="1" customWidth="1"/>
    <col min="7" max="9" width="6.421875" style="2" customWidth="1"/>
    <col min="10" max="10" width="10.7109375" style="2" customWidth="1"/>
    <col min="11" max="11" width="11.7109375" style="2" customWidth="1"/>
    <col min="12" max="12" width="11.57421875" style="2" customWidth="1"/>
    <col min="13" max="13" width="4.140625" style="2" customWidth="1"/>
    <col min="14" max="14" width="10.8515625" style="2" customWidth="1"/>
    <col min="15" max="16384" width="9.140625" style="2" customWidth="1"/>
  </cols>
  <sheetData>
    <row r="1" spans="2:12" ht="12.75">
      <c r="B1" s="25" t="s">
        <v>90</v>
      </c>
      <c r="D1" s="67">
        <f>Year4!D1</f>
      </c>
      <c r="E1" s="68"/>
      <c r="F1" s="68"/>
      <c r="G1" s="68"/>
      <c r="H1" s="69"/>
      <c r="I1" s="1"/>
      <c r="J1" s="1"/>
      <c r="K1" s="1"/>
      <c r="L1" s="1"/>
    </row>
    <row r="2" spans="2:12" ht="12.75">
      <c r="B2" s="25" t="s">
        <v>92</v>
      </c>
      <c r="D2" s="100">
        <f>Year4!D2</f>
      </c>
      <c r="E2" s="101"/>
      <c r="F2" s="102"/>
      <c r="G2" s="1"/>
      <c r="H2" s="1"/>
      <c r="I2" s="1"/>
      <c r="J2" s="1"/>
      <c r="K2" s="1"/>
      <c r="L2" s="1"/>
    </row>
    <row r="3" spans="2:12" ht="12.75">
      <c r="B3" s="25" t="s">
        <v>91</v>
      </c>
      <c r="D3" s="103">
        <f>Year4!D3</f>
      </c>
      <c r="E3" s="104"/>
      <c r="F3" s="104"/>
      <c r="G3" s="104"/>
      <c r="H3" s="104"/>
      <c r="I3" s="104"/>
      <c r="J3" s="104"/>
      <c r="K3" s="104"/>
      <c r="L3" s="105"/>
    </row>
    <row r="4" spans="2:12" ht="12.75">
      <c r="B4" s="1"/>
      <c r="D4" s="106"/>
      <c r="E4" s="107"/>
      <c r="F4" s="107"/>
      <c r="G4" s="107"/>
      <c r="H4" s="107"/>
      <c r="I4" s="107"/>
      <c r="J4" s="107"/>
      <c r="K4" s="107"/>
      <c r="L4" s="108"/>
    </row>
    <row r="5" ht="12.75">
      <c r="B5" s="1"/>
    </row>
    <row r="6" spans="1:14" ht="12.75">
      <c r="A6" s="23" t="s">
        <v>64</v>
      </c>
      <c r="C6" s="19"/>
      <c r="D6" s="24" t="s">
        <v>46</v>
      </c>
      <c r="E6" s="119">
        <f>Year4!I6+1</f>
        <v>1</v>
      </c>
      <c r="F6" s="129"/>
      <c r="G6" s="111" t="s">
        <v>47</v>
      </c>
      <c r="H6" s="111"/>
      <c r="I6" s="120"/>
      <c r="J6" s="110"/>
      <c r="N6" s="40" t="s">
        <v>65</v>
      </c>
    </row>
    <row r="7" spans="1:14" ht="12.75">
      <c r="A7" s="112" t="s">
        <v>14</v>
      </c>
      <c r="B7" s="113"/>
      <c r="C7" s="113"/>
      <c r="D7" s="113"/>
      <c r="E7" s="113"/>
      <c r="F7" s="113"/>
      <c r="G7" s="113"/>
      <c r="H7" s="113"/>
      <c r="I7" s="113"/>
      <c r="J7" s="113"/>
      <c r="K7" s="113"/>
      <c r="L7" s="114"/>
      <c r="N7" s="41"/>
    </row>
    <row r="8" spans="1:14" ht="12.75" customHeight="1">
      <c r="A8" s="85" t="s">
        <v>0</v>
      </c>
      <c r="B8" s="86"/>
      <c r="C8" s="93" t="s">
        <v>1</v>
      </c>
      <c r="D8" s="93" t="s">
        <v>2</v>
      </c>
      <c r="E8" s="95" t="s">
        <v>3</v>
      </c>
      <c r="F8" s="95" t="s">
        <v>4</v>
      </c>
      <c r="G8" s="80" t="s">
        <v>8</v>
      </c>
      <c r="H8" s="80"/>
      <c r="I8" s="81"/>
      <c r="J8" s="95" t="s">
        <v>9</v>
      </c>
      <c r="K8" s="95" t="s">
        <v>10</v>
      </c>
      <c r="L8" s="95" t="s">
        <v>11</v>
      </c>
      <c r="N8" s="42"/>
    </row>
    <row r="9" spans="1:14" ht="26.25" customHeight="1">
      <c r="A9" s="87"/>
      <c r="B9" s="88"/>
      <c r="C9" s="94"/>
      <c r="D9" s="94"/>
      <c r="E9" s="96"/>
      <c r="F9" s="96"/>
      <c r="G9" s="10" t="s">
        <v>7</v>
      </c>
      <c r="H9" s="10" t="s">
        <v>5</v>
      </c>
      <c r="I9" s="10" t="s">
        <v>6</v>
      </c>
      <c r="J9" s="96"/>
      <c r="K9" s="96"/>
      <c r="L9" s="96"/>
      <c r="N9" s="42"/>
    </row>
    <row r="10" spans="1:14" ht="12.75">
      <c r="A10" s="3">
        <v>1</v>
      </c>
      <c r="B10" s="14">
        <f>Year4!B10</f>
      </c>
      <c r="C10" s="6"/>
      <c r="D10" s="6" t="str">
        <f>Year4!D10</f>
        <v>PI</v>
      </c>
      <c r="E10" s="7">
        <f>ROUND(Year4!E10*1.03,0)</f>
        <v>0</v>
      </c>
      <c r="F10" s="9">
        <f>Year4!F10</f>
        <v>0</v>
      </c>
      <c r="G10" s="12">
        <f aca="true" t="shared" si="0" ref="G10:G18">F10*12</f>
        <v>0</v>
      </c>
      <c r="H10" s="11"/>
      <c r="I10" s="11"/>
      <c r="J10" s="7">
        <f>IF(I$6="",0,ROUND(F10*E10,0))</f>
        <v>0</v>
      </c>
      <c r="K10" s="7">
        <f>IF(I$6="",0,ROUND(J10*0.25,0))</f>
        <v>0</v>
      </c>
      <c r="L10" s="7">
        <f aca="true" t="shared" si="1" ref="L10:L18">ROUND(J10+K10,0)</f>
        <v>0</v>
      </c>
      <c r="N10" s="42"/>
    </row>
    <row r="11" spans="1:14" ht="12.75">
      <c r="A11" s="5">
        <v>2</v>
      </c>
      <c r="B11" s="14">
        <f>Year4!B11</f>
      </c>
      <c r="C11" s="6"/>
      <c r="D11" s="6">
        <f>Year4!D11</f>
      </c>
      <c r="E11" s="7">
        <f>ROUND(Year4!E11*1.03,0)</f>
        <v>0</v>
      </c>
      <c r="F11" s="9">
        <f>Year4!F11</f>
        <v>0</v>
      </c>
      <c r="G11" s="12">
        <f t="shared" si="0"/>
        <v>0</v>
      </c>
      <c r="H11" s="11"/>
      <c r="I11" s="11"/>
      <c r="J11" s="7">
        <f aca="true" t="shared" si="2" ref="J11:J18">IF(I$6="",0,ROUND(F11*E11,0))</f>
        <v>0</v>
      </c>
      <c r="K11" s="7">
        <f aca="true" t="shared" si="3" ref="K11:K18">IF(I$6="",0,ROUND(J11*0.25,0))</f>
        <v>0</v>
      </c>
      <c r="L11" s="7">
        <f t="shared" si="1"/>
        <v>0</v>
      </c>
      <c r="N11" s="42"/>
    </row>
    <row r="12" spans="1:14" ht="12.75">
      <c r="A12" s="5">
        <v>3</v>
      </c>
      <c r="B12" s="14">
        <f>Year4!B12</f>
      </c>
      <c r="C12" s="6"/>
      <c r="D12" s="6">
        <f>Year4!D12</f>
      </c>
      <c r="E12" s="7">
        <f>ROUND(Year4!E12*1.03,0)</f>
        <v>0</v>
      </c>
      <c r="F12" s="9">
        <f>Year4!F12</f>
        <v>0</v>
      </c>
      <c r="G12" s="12">
        <f t="shared" si="0"/>
        <v>0</v>
      </c>
      <c r="H12" s="11"/>
      <c r="I12" s="11"/>
      <c r="J12" s="7">
        <f t="shared" si="2"/>
        <v>0</v>
      </c>
      <c r="K12" s="7">
        <f t="shared" si="3"/>
        <v>0</v>
      </c>
      <c r="L12" s="7">
        <f t="shared" si="1"/>
        <v>0</v>
      </c>
      <c r="N12" s="42"/>
    </row>
    <row r="13" spans="1:14" ht="12.75">
      <c r="A13" s="5">
        <v>4</v>
      </c>
      <c r="B13" s="14">
        <f>Year4!B13</f>
      </c>
      <c r="C13" s="6"/>
      <c r="D13" s="6">
        <f>Year4!D13</f>
      </c>
      <c r="E13" s="7">
        <f>ROUND(Year4!E13*1.03,0)</f>
        <v>0</v>
      </c>
      <c r="F13" s="9">
        <f>Year4!F13</f>
        <v>0</v>
      </c>
      <c r="G13" s="12">
        <f t="shared" si="0"/>
        <v>0</v>
      </c>
      <c r="H13" s="11"/>
      <c r="I13" s="11"/>
      <c r="J13" s="7">
        <f t="shared" si="2"/>
        <v>0</v>
      </c>
      <c r="K13" s="7">
        <f t="shared" si="3"/>
        <v>0</v>
      </c>
      <c r="L13" s="7">
        <f t="shared" si="1"/>
        <v>0</v>
      </c>
      <c r="N13" s="42"/>
    </row>
    <row r="14" spans="1:14" ht="12.75">
      <c r="A14" s="5">
        <v>5</v>
      </c>
      <c r="B14" s="14">
        <f>Year4!B14</f>
      </c>
      <c r="C14" s="6"/>
      <c r="D14" s="6">
        <f>Year4!D14</f>
      </c>
      <c r="E14" s="7">
        <f>ROUND(Year4!E14*1.03,0)</f>
        <v>0</v>
      </c>
      <c r="F14" s="9">
        <f>Year4!F14</f>
        <v>0</v>
      </c>
      <c r="G14" s="12">
        <f t="shared" si="0"/>
        <v>0</v>
      </c>
      <c r="H14" s="11"/>
      <c r="I14" s="11"/>
      <c r="J14" s="7">
        <f t="shared" si="2"/>
        <v>0</v>
      </c>
      <c r="K14" s="7">
        <f t="shared" si="3"/>
        <v>0</v>
      </c>
      <c r="L14" s="7">
        <f t="shared" si="1"/>
        <v>0</v>
      </c>
      <c r="N14" s="42"/>
    </row>
    <row r="15" spans="1:14" ht="12.75">
      <c r="A15" s="5">
        <v>6</v>
      </c>
      <c r="B15" s="14">
        <f>Year4!B15</f>
      </c>
      <c r="C15" s="6"/>
      <c r="D15" s="6">
        <f>Year4!D15</f>
      </c>
      <c r="E15" s="7">
        <f>ROUND(Year4!E15*1.03,0)</f>
        <v>0</v>
      </c>
      <c r="F15" s="9">
        <f>Year4!F15</f>
        <v>0</v>
      </c>
      <c r="G15" s="12">
        <f t="shared" si="0"/>
        <v>0</v>
      </c>
      <c r="H15" s="11"/>
      <c r="I15" s="11"/>
      <c r="J15" s="7">
        <f t="shared" si="2"/>
        <v>0</v>
      </c>
      <c r="K15" s="7">
        <f t="shared" si="3"/>
        <v>0</v>
      </c>
      <c r="L15" s="7">
        <f t="shared" si="1"/>
        <v>0</v>
      </c>
      <c r="N15" s="42"/>
    </row>
    <row r="16" spans="1:14" ht="12.75">
      <c r="A16" s="5">
        <v>7</v>
      </c>
      <c r="B16" s="14">
        <f>Year4!B16</f>
      </c>
      <c r="C16" s="6"/>
      <c r="D16" s="6">
        <f>Year4!D16</f>
      </c>
      <c r="E16" s="7">
        <f>ROUND(Year4!E16*1.03,0)</f>
        <v>0</v>
      </c>
      <c r="F16" s="9">
        <f>Year4!F16</f>
        <v>0</v>
      </c>
      <c r="G16" s="12">
        <f t="shared" si="0"/>
        <v>0</v>
      </c>
      <c r="H16" s="11"/>
      <c r="I16" s="11"/>
      <c r="J16" s="7">
        <f t="shared" si="2"/>
        <v>0</v>
      </c>
      <c r="K16" s="7">
        <f t="shared" si="3"/>
        <v>0</v>
      </c>
      <c r="L16" s="7">
        <f t="shared" si="1"/>
        <v>0</v>
      </c>
      <c r="N16" s="42"/>
    </row>
    <row r="17" spans="1:14" ht="12.75">
      <c r="A17" s="5">
        <v>8</v>
      </c>
      <c r="B17" s="14">
        <f>Year4!B17</f>
      </c>
      <c r="C17" s="6"/>
      <c r="D17" s="6">
        <f>Year4!D17</f>
      </c>
      <c r="E17" s="7">
        <f>ROUND(Year4!E17*1.03,0)</f>
        <v>0</v>
      </c>
      <c r="F17" s="9">
        <f>Year4!F17</f>
        <v>0</v>
      </c>
      <c r="G17" s="12">
        <f t="shared" si="0"/>
        <v>0</v>
      </c>
      <c r="H17" s="11"/>
      <c r="I17" s="11"/>
      <c r="J17" s="7">
        <f t="shared" si="2"/>
        <v>0</v>
      </c>
      <c r="K17" s="7">
        <f t="shared" si="3"/>
        <v>0</v>
      </c>
      <c r="L17" s="7">
        <f t="shared" si="1"/>
        <v>0</v>
      </c>
      <c r="N17" s="42"/>
    </row>
    <row r="18" spans="1:14" ht="12.75">
      <c r="A18" s="5">
        <v>9</v>
      </c>
      <c r="B18" s="14">
        <f>Year4!B18</f>
      </c>
      <c r="C18" s="6"/>
      <c r="D18" s="6">
        <f>Year4!D18</f>
      </c>
      <c r="E18" s="7">
        <f>ROUND(Year4!E18*1.03,0)</f>
        <v>0</v>
      </c>
      <c r="F18" s="9">
        <f>Year4!F18</f>
        <v>0</v>
      </c>
      <c r="G18" s="12">
        <f t="shared" si="0"/>
        <v>0</v>
      </c>
      <c r="H18" s="11"/>
      <c r="I18" s="11"/>
      <c r="J18" s="7">
        <f t="shared" si="2"/>
        <v>0</v>
      </c>
      <c r="K18" s="7">
        <f t="shared" si="3"/>
        <v>0</v>
      </c>
      <c r="L18" s="7">
        <f t="shared" si="1"/>
        <v>0</v>
      </c>
      <c r="N18" s="42"/>
    </row>
    <row r="19" spans="1:14" ht="12.75">
      <c r="A19" s="97" t="s">
        <v>12</v>
      </c>
      <c r="B19" s="98"/>
      <c r="C19" s="98"/>
      <c r="D19" s="98"/>
      <c r="E19" s="98"/>
      <c r="F19" s="98"/>
      <c r="G19" s="98"/>
      <c r="H19" s="98"/>
      <c r="I19" s="99"/>
      <c r="J19" s="16">
        <f>SUM(J10:J18)</f>
        <v>0</v>
      </c>
      <c r="K19" s="16">
        <f>SUM(K10:K18)</f>
        <v>0</v>
      </c>
      <c r="L19" s="16">
        <f>SUM(L10:L18)</f>
        <v>0</v>
      </c>
      <c r="N19" s="42">
        <f>L19</f>
        <v>0</v>
      </c>
    </row>
    <row r="20" spans="1:14" ht="12.75">
      <c r="A20" s="82" t="s">
        <v>13</v>
      </c>
      <c r="B20" s="83"/>
      <c r="C20" s="83"/>
      <c r="D20" s="83"/>
      <c r="E20" s="83"/>
      <c r="F20" s="83"/>
      <c r="G20" s="83"/>
      <c r="H20" s="83"/>
      <c r="I20" s="83"/>
      <c r="J20" s="83"/>
      <c r="K20" s="83"/>
      <c r="L20" s="84"/>
      <c r="N20" s="42"/>
    </row>
    <row r="21" spans="1:14" ht="12.75">
      <c r="A21" s="5">
        <v>1</v>
      </c>
      <c r="B21" s="72">
        <f>Year4!B21</f>
      </c>
      <c r="C21" s="62"/>
      <c r="D21" s="6">
        <f>Year4!D21</f>
      </c>
      <c r="E21" s="7">
        <f>ROUND(Year4!E21*1.03,0)</f>
        <v>0</v>
      </c>
      <c r="F21" s="9">
        <f>Year4!F21</f>
        <v>0</v>
      </c>
      <c r="G21" s="12">
        <f aca="true" t="shared" si="4" ref="G21:G30">F21*12</f>
        <v>0</v>
      </c>
      <c r="H21" s="11"/>
      <c r="I21" s="11"/>
      <c r="J21" s="7">
        <f>IF(I$6="",0,ROUND(F21*E21,0))</f>
        <v>0</v>
      </c>
      <c r="K21" s="7">
        <f>IF(I$6="",0,ROUND(J21*0.25,0))</f>
        <v>0</v>
      </c>
      <c r="L21" s="7">
        <f aca="true" t="shared" si="5" ref="L21:L30">ROUND(J21+K21,0)</f>
        <v>0</v>
      </c>
      <c r="N21" s="42"/>
    </row>
    <row r="22" spans="1:14" ht="12.75">
      <c r="A22" s="5">
        <v>2</v>
      </c>
      <c r="B22" s="72">
        <f>Year4!B22</f>
      </c>
      <c r="C22" s="62"/>
      <c r="D22" s="6">
        <f>Year4!D22</f>
      </c>
      <c r="E22" s="7">
        <f>ROUND(Year4!E22*1.03,0)</f>
        <v>0</v>
      </c>
      <c r="F22" s="9">
        <f>Year4!F22</f>
        <v>0</v>
      </c>
      <c r="G22" s="12">
        <f t="shared" si="4"/>
        <v>0</v>
      </c>
      <c r="H22" s="11"/>
      <c r="I22" s="11"/>
      <c r="J22" s="7">
        <f aca="true" t="shared" si="6" ref="J22:J30">IF(I$6="",0,ROUND(F22*E22,0))</f>
        <v>0</v>
      </c>
      <c r="K22" s="7">
        <f aca="true" t="shared" si="7" ref="K22:K30">IF(I$6="",0,ROUND(J22*0.25,0))</f>
        <v>0</v>
      </c>
      <c r="L22" s="7">
        <f t="shared" si="5"/>
        <v>0</v>
      </c>
      <c r="N22" s="42"/>
    </row>
    <row r="23" spans="1:14" ht="12.75">
      <c r="A23" s="5">
        <v>3</v>
      </c>
      <c r="B23" s="72">
        <f>Year4!B23</f>
      </c>
      <c r="C23" s="62"/>
      <c r="D23" s="6">
        <f>Year4!D23</f>
      </c>
      <c r="E23" s="7">
        <f>ROUND(Year4!E23*1.03,0)</f>
        <v>0</v>
      </c>
      <c r="F23" s="9">
        <f>Year4!F23</f>
        <v>0</v>
      </c>
      <c r="G23" s="12">
        <f t="shared" si="4"/>
        <v>0</v>
      </c>
      <c r="H23" s="11"/>
      <c r="I23" s="11"/>
      <c r="J23" s="7">
        <f t="shared" si="6"/>
        <v>0</v>
      </c>
      <c r="K23" s="7">
        <f t="shared" si="7"/>
        <v>0</v>
      </c>
      <c r="L23" s="7">
        <f t="shared" si="5"/>
        <v>0</v>
      </c>
      <c r="N23" s="42"/>
    </row>
    <row r="24" spans="1:14" ht="12.75">
      <c r="A24" s="5">
        <v>4</v>
      </c>
      <c r="B24" s="72">
        <f>Year4!B24</f>
      </c>
      <c r="C24" s="62"/>
      <c r="D24" s="6">
        <f>Year4!D24</f>
      </c>
      <c r="E24" s="7">
        <f>ROUND(Year4!E24*1.03,0)</f>
        <v>0</v>
      </c>
      <c r="F24" s="9">
        <f>Year4!F24</f>
        <v>0</v>
      </c>
      <c r="G24" s="12">
        <f t="shared" si="4"/>
        <v>0</v>
      </c>
      <c r="H24" s="11"/>
      <c r="I24" s="11"/>
      <c r="J24" s="7">
        <f t="shared" si="6"/>
        <v>0</v>
      </c>
      <c r="K24" s="7">
        <f t="shared" si="7"/>
        <v>0</v>
      </c>
      <c r="L24" s="7">
        <f t="shared" si="5"/>
        <v>0</v>
      </c>
      <c r="N24" s="42"/>
    </row>
    <row r="25" spans="1:14" ht="12.75">
      <c r="A25" s="5">
        <v>5</v>
      </c>
      <c r="B25" s="72">
        <f>Year4!B25</f>
      </c>
      <c r="C25" s="62"/>
      <c r="D25" s="6">
        <f>Year4!D25</f>
      </c>
      <c r="E25" s="7">
        <f>ROUND(Year4!E25*1.03,0)</f>
        <v>0</v>
      </c>
      <c r="F25" s="9">
        <f>Year4!F25</f>
        <v>0</v>
      </c>
      <c r="G25" s="12">
        <f t="shared" si="4"/>
        <v>0</v>
      </c>
      <c r="H25" s="11"/>
      <c r="I25" s="11"/>
      <c r="J25" s="7">
        <f t="shared" si="6"/>
        <v>0</v>
      </c>
      <c r="K25" s="7">
        <f t="shared" si="7"/>
        <v>0</v>
      </c>
      <c r="L25" s="7">
        <f t="shared" si="5"/>
        <v>0</v>
      </c>
      <c r="N25" s="42"/>
    </row>
    <row r="26" spans="1:14" ht="12.75">
      <c r="A26" s="5">
        <v>6</v>
      </c>
      <c r="B26" s="72">
        <f>Year4!B26</f>
      </c>
      <c r="C26" s="62"/>
      <c r="D26" s="6">
        <f>Year4!D26</f>
      </c>
      <c r="E26" s="7">
        <f>ROUND(Year4!E26*1.03,0)</f>
        <v>0</v>
      </c>
      <c r="F26" s="9">
        <f>Year4!F26</f>
        <v>0</v>
      </c>
      <c r="G26" s="12">
        <f t="shared" si="4"/>
        <v>0</v>
      </c>
      <c r="H26" s="11"/>
      <c r="I26" s="11"/>
      <c r="J26" s="7">
        <f t="shared" si="6"/>
        <v>0</v>
      </c>
      <c r="K26" s="7">
        <f t="shared" si="7"/>
        <v>0</v>
      </c>
      <c r="L26" s="7">
        <f t="shared" si="5"/>
        <v>0</v>
      </c>
      <c r="N26" s="42"/>
    </row>
    <row r="27" spans="1:14" ht="12.75">
      <c r="A27" s="5">
        <v>7</v>
      </c>
      <c r="B27" s="72">
        <f>Year4!B27</f>
      </c>
      <c r="C27" s="62"/>
      <c r="D27" s="6">
        <f>Year4!D27</f>
      </c>
      <c r="E27" s="7">
        <f>ROUND(Year4!E27*1.03,0)</f>
        <v>0</v>
      </c>
      <c r="F27" s="9">
        <f>Year4!F27</f>
        <v>0</v>
      </c>
      <c r="G27" s="12">
        <f t="shared" si="4"/>
        <v>0</v>
      </c>
      <c r="H27" s="11"/>
      <c r="I27" s="11"/>
      <c r="J27" s="7">
        <f t="shared" si="6"/>
        <v>0</v>
      </c>
      <c r="K27" s="7">
        <f t="shared" si="7"/>
        <v>0</v>
      </c>
      <c r="L27" s="7">
        <f t="shared" si="5"/>
        <v>0</v>
      </c>
      <c r="N27" s="42"/>
    </row>
    <row r="28" spans="1:14" ht="12.75">
      <c r="A28" s="5">
        <v>8</v>
      </c>
      <c r="B28" s="72">
        <f>Year4!B28</f>
      </c>
      <c r="C28" s="62"/>
      <c r="D28" s="6">
        <f>Year4!D28</f>
      </c>
      <c r="E28" s="7">
        <f>ROUND(Year4!E28*1.03,0)</f>
        <v>0</v>
      </c>
      <c r="F28" s="9">
        <f>Year4!F28</f>
        <v>0</v>
      </c>
      <c r="G28" s="12">
        <f t="shared" si="4"/>
        <v>0</v>
      </c>
      <c r="H28" s="11"/>
      <c r="I28" s="11"/>
      <c r="J28" s="7">
        <f t="shared" si="6"/>
        <v>0</v>
      </c>
      <c r="K28" s="7">
        <f t="shared" si="7"/>
        <v>0</v>
      </c>
      <c r="L28" s="7">
        <f t="shared" si="5"/>
        <v>0</v>
      </c>
      <c r="N28" s="42"/>
    </row>
    <row r="29" spans="1:14" ht="12.75">
      <c r="A29" s="5">
        <v>9</v>
      </c>
      <c r="B29" s="72">
        <f>Year4!B29</f>
      </c>
      <c r="C29" s="62"/>
      <c r="D29" s="6">
        <f>Year4!D29</f>
      </c>
      <c r="E29" s="7">
        <f>ROUND(Year4!E29*1.03,0)</f>
        <v>0</v>
      </c>
      <c r="F29" s="9">
        <f>Year4!F29</f>
        <v>0</v>
      </c>
      <c r="G29" s="12">
        <f t="shared" si="4"/>
        <v>0</v>
      </c>
      <c r="H29" s="11"/>
      <c r="I29" s="11"/>
      <c r="J29" s="7">
        <f t="shared" si="6"/>
        <v>0</v>
      </c>
      <c r="K29" s="7">
        <f t="shared" si="7"/>
        <v>0</v>
      </c>
      <c r="L29" s="7">
        <f t="shared" si="5"/>
        <v>0</v>
      </c>
      <c r="N29" s="42"/>
    </row>
    <row r="30" spans="1:14" ht="12.75">
      <c r="A30" s="5">
        <v>10</v>
      </c>
      <c r="B30" s="72">
        <f>Year4!B30</f>
      </c>
      <c r="C30" s="62"/>
      <c r="D30" s="6">
        <f>Year4!D30</f>
      </c>
      <c r="E30" s="7">
        <f>ROUND(Year4!E30*1.03,0)</f>
        <v>0</v>
      </c>
      <c r="F30" s="9">
        <f>Year4!F30</f>
        <v>0</v>
      </c>
      <c r="G30" s="12">
        <f t="shared" si="4"/>
        <v>0</v>
      </c>
      <c r="H30" s="11"/>
      <c r="I30" s="11"/>
      <c r="J30" s="7">
        <f t="shared" si="6"/>
        <v>0</v>
      </c>
      <c r="K30" s="7">
        <f t="shared" si="7"/>
        <v>0</v>
      </c>
      <c r="L30" s="7">
        <f t="shared" si="5"/>
        <v>0</v>
      </c>
      <c r="N30" s="42"/>
    </row>
    <row r="31" spans="1:14" ht="12.75">
      <c r="A31" s="67" t="s">
        <v>15</v>
      </c>
      <c r="B31" s="68"/>
      <c r="C31" s="68"/>
      <c r="D31" s="68"/>
      <c r="E31" s="68"/>
      <c r="F31" s="68"/>
      <c r="G31" s="68"/>
      <c r="H31" s="68"/>
      <c r="I31" s="69"/>
      <c r="J31" s="16">
        <f>SUM(J21:J30)</f>
        <v>0</v>
      </c>
      <c r="K31" s="16">
        <f>SUM(K21:K30)</f>
        <v>0</v>
      </c>
      <c r="L31" s="16">
        <f>SUM(L21:L30)</f>
        <v>0</v>
      </c>
      <c r="N31" s="42">
        <f>L31</f>
        <v>0</v>
      </c>
    </row>
    <row r="32" spans="1:14" ht="12.75">
      <c r="A32" s="82" t="s">
        <v>16</v>
      </c>
      <c r="B32" s="83"/>
      <c r="C32" s="83"/>
      <c r="D32" s="83"/>
      <c r="E32" s="83"/>
      <c r="F32" s="83"/>
      <c r="G32" s="83"/>
      <c r="H32" s="83"/>
      <c r="I32" s="83"/>
      <c r="J32" s="83"/>
      <c r="K32" s="83"/>
      <c r="L32" s="84"/>
      <c r="N32" s="42"/>
    </row>
    <row r="33" spans="1:14" ht="12.75">
      <c r="A33" s="5">
        <v>1</v>
      </c>
      <c r="B33" s="72"/>
      <c r="C33" s="72"/>
      <c r="D33" s="72"/>
      <c r="E33" s="72"/>
      <c r="F33" s="72"/>
      <c r="G33" s="72"/>
      <c r="H33" s="72"/>
      <c r="I33" s="72"/>
      <c r="J33" s="72"/>
      <c r="K33" s="62"/>
      <c r="L33" s="17"/>
      <c r="N33" s="42"/>
    </row>
    <row r="34" spans="1:14" ht="12.75">
      <c r="A34" s="5">
        <v>2</v>
      </c>
      <c r="B34" s="72"/>
      <c r="C34" s="72"/>
      <c r="D34" s="72"/>
      <c r="E34" s="72"/>
      <c r="F34" s="72"/>
      <c r="G34" s="72"/>
      <c r="H34" s="72"/>
      <c r="I34" s="72"/>
      <c r="J34" s="72"/>
      <c r="K34" s="62"/>
      <c r="L34" s="18"/>
      <c r="N34" s="42"/>
    </row>
    <row r="35" spans="1:14" ht="12.75">
      <c r="A35" s="5">
        <v>3</v>
      </c>
      <c r="B35" s="72"/>
      <c r="C35" s="72"/>
      <c r="D35" s="72"/>
      <c r="E35" s="72"/>
      <c r="F35" s="72"/>
      <c r="G35" s="72"/>
      <c r="H35" s="72"/>
      <c r="I35" s="72"/>
      <c r="J35" s="72"/>
      <c r="K35" s="62"/>
      <c r="L35" s="18"/>
      <c r="N35" s="42"/>
    </row>
    <row r="36" spans="1:14" ht="12.75">
      <c r="A36" s="5">
        <v>4</v>
      </c>
      <c r="B36" s="72"/>
      <c r="C36" s="72"/>
      <c r="D36" s="72"/>
      <c r="E36" s="72"/>
      <c r="F36" s="72"/>
      <c r="G36" s="72"/>
      <c r="H36" s="72"/>
      <c r="I36" s="72"/>
      <c r="J36" s="72"/>
      <c r="K36" s="62"/>
      <c r="L36" s="18"/>
      <c r="N36" s="42"/>
    </row>
    <row r="37" spans="1:14" ht="12.75">
      <c r="A37" s="5">
        <v>5</v>
      </c>
      <c r="B37" s="72"/>
      <c r="C37" s="72"/>
      <c r="D37" s="72"/>
      <c r="E37" s="72"/>
      <c r="F37" s="72"/>
      <c r="G37" s="72"/>
      <c r="H37" s="72"/>
      <c r="I37" s="72"/>
      <c r="J37" s="72"/>
      <c r="K37" s="62"/>
      <c r="L37" s="18"/>
      <c r="N37" s="42"/>
    </row>
    <row r="38" spans="1:14" ht="12.75">
      <c r="A38" s="67" t="s">
        <v>17</v>
      </c>
      <c r="B38" s="68"/>
      <c r="C38" s="68"/>
      <c r="D38" s="68"/>
      <c r="E38" s="68"/>
      <c r="F38" s="68"/>
      <c r="G38" s="68"/>
      <c r="H38" s="68"/>
      <c r="I38" s="68"/>
      <c r="J38" s="68"/>
      <c r="K38" s="69"/>
      <c r="L38" s="21">
        <f>SUM(L33:L37)</f>
        <v>0</v>
      </c>
      <c r="N38" s="42">
        <v>0</v>
      </c>
    </row>
    <row r="39" spans="1:14" ht="12.75">
      <c r="A39" s="82" t="s">
        <v>18</v>
      </c>
      <c r="B39" s="83"/>
      <c r="C39" s="83"/>
      <c r="D39" s="83"/>
      <c r="E39" s="83"/>
      <c r="F39" s="83"/>
      <c r="G39" s="83"/>
      <c r="H39" s="83"/>
      <c r="I39" s="83"/>
      <c r="J39" s="83"/>
      <c r="K39" s="83"/>
      <c r="L39" s="84"/>
      <c r="N39" s="42"/>
    </row>
    <row r="40" spans="1:14" ht="12.75">
      <c r="A40" s="5">
        <v>1</v>
      </c>
      <c r="B40" s="4" t="s">
        <v>20</v>
      </c>
      <c r="C40" s="91"/>
      <c r="D40" s="91"/>
      <c r="E40" s="91"/>
      <c r="F40" s="91"/>
      <c r="G40" s="91"/>
      <c r="H40" s="91"/>
      <c r="I40" s="91"/>
      <c r="J40" s="91"/>
      <c r="K40" s="92"/>
      <c r="L40" s="7">
        <f>IF(I$6="",0,ROUND(Year4!L40*1.03,0))</f>
        <v>0</v>
      </c>
      <c r="N40" s="42"/>
    </row>
    <row r="41" spans="1:14" ht="12.75">
      <c r="A41" s="5">
        <v>2</v>
      </c>
      <c r="B41" s="4" t="s">
        <v>21</v>
      </c>
      <c r="C41" s="71"/>
      <c r="D41" s="72"/>
      <c r="E41" s="72"/>
      <c r="F41" s="72"/>
      <c r="G41" s="72"/>
      <c r="H41" s="72"/>
      <c r="I41" s="72"/>
      <c r="J41" s="72"/>
      <c r="K41" s="62"/>
      <c r="L41" s="7">
        <f>IF(I$6="",0,ROUND(Year4!L41*1.03,0))</f>
        <v>0</v>
      </c>
      <c r="N41" s="42"/>
    </row>
    <row r="42" spans="1:14" ht="12.75">
      <c r="A42" s="67" t="s">
        <v>19</v>
      </c>
      <c r="B42" s="68"/>
      <c r="C42" s="68"/>
      <c r="D42" s="68"/>
      <c r="E42" s="68"/>
      <c r="F42" s="68"/>
      <c r="G42" s="68"/>
      <c r="H42" s="68"/>
      <c r="I42" s="68"/>
      <c r="J42" s="68"/>
      <c r="K42" s="69"/>
      <c r="L42" s="21">
        <f>SUM(L40:L41)</f>
        <v>0</v>
      </c>
      <c r="N42" s="42">
        <f>L42</f>
        <v>0</v>
      </c>
    </row>
    <row r="43" spans="1:14" ht="12.75">
      <c r="A43" s="82" t="s">
        <v>22</v>
      </c>
      <c r="B43" s="83"/>
      <c r="C43" s="83"/>
      <c r="D43" s="83"/>
      <c r="E43" s="83"/>
      <c r="F43" s="83"/>
      <c r="G43" s="83"/>
      <c r="H43" s="83"/>
      <c r="I43" s="83"/>
      <c r="J43" s="83"/>
      <c r="K43" s="83"/>
      <c r="L43" s="84"/>
      <c r="N43" s="42"/>
    </row>
    <row r="44" spans="1:14" ht="12.75">
      <c r="A44" s="5">
        <v>1</v>
      </c>
      <c r="B44" s="4" t="s">
        <v>23</v>
      </c>
      <c r="C44" s="71"/>
      <c r="D44" s="72"/>
      <c r="E44" s="72"/>
      <c r="F44" s="72"/>
      <c r="G44" s="72"/>
      <c r="H44" s="72"/>
      <c r="I44" s="72"/>
      <c r="J44" s="72"/>
      <c r="K44" s="62"/>
      <c r="L44" s="7"/>
      <c r="N44" s="42"/>
    </row>
    <row r="45" spans="1:14" ht="12.75">
      <c r="A45" s="5">
        <v>2</v>
      </c>
      <c r="B45" s="4" t="s">
        <v>24</v>
      </c>
      <c r="C45" s="71"/>
      <c r="D45" s="72"/>
      <c r="E45" s="72"/>
      <c r="F45" s="72"/>
      <c r="G45" s="72"/>
      <c r="H45" s="72"/>
      <c r="I45" s="72"/>
      <c r="J45" s="72"/>
      <c r="K45" s="62"/>
      <c r="L45" s="7"/>
      <c r="N45" s="42"/>
    </row>
    <row r="46" spans="1:14" ht="12.75">
      <c r="A46" s="5">
        <v>3</v>
      </c>
      <c r="B46" s="4" t="s">
        <v>25</v>
      </c>
      <c r="C46" s="71"/>
      <c r="D46" s="72"/>
      <c r="E46" s="72"/>
      <c r="F46" s="72"/>
      <c r="G46" s="72"/>
      <c r="H46" s="72"/>
      <c r="I46" s="72"/>
      <c r="J46" s="72"/>
      <c r="K46" s="62"/>
      <c r="L46" s="7"/>
      <c r="N46" s="42"/>
    </row>
    <row r="47" spans="1:14" ht="12.75">
      <c r="A47" s="5">
        <v>4</v>
      </c>
      <c r="B47" s="4" t="s">
        <v>26</v>
      </c>
      <c r="C47" s="71"/>
      <c r="D47" s="72"/>
      <c r="E47" s="72"/>
      <c r="F47" s="72"/>
      <c r="G47" s="72"/>
      <c r="H47" s="72"/>
      <c r="I47" s="72"/>
      <c r="J47" s="72"/>
      <c r="K47" s="62"/>
      <c r="L47" s="7"/>
      <c r="N47" s="42"/>
    </row>
    <row r="48" spans="1:14" ht="12.75">
      <c r="A48" s="5">
        <v>5</v>
      </c>
      <c r="B48" s="4" t="s">
        <v>27</v>
      </c>
      <c r="C48" s="71"/>
      <c r="D48" s="72"/>
      <c r="E48" s="72"/>
      <c r="F48" s="72"/>
      <c r="G48" s="72"/>
      <c r="H48" s="72"/>
      <c r="I48" s="72"/>
      <c r="J48" s="72"/>
      <c r="K48" s="62"/>
      <c r="L48" s="7"/>
      <c r="N48" s="42"/>
    </row>
    <row r="49" spans="1:14" ht="12.75">
      <c r="A49" s="67" t="s">
        <v>28</v>
      </c>
      <c r="B49" s="68"/>
      <c r="C49" s="68"/>
      <c r="D49" s="68"/>
      <c r="E49" s="68"/>
      <c r="F49" s="68"/>
      <c r="G49" s="68"/>
      <c r="H49" s="68"/>
      <c r="I49" s="68"/>
      <c r="J49" s="68"/>
      <c r="K49" s="69"/>
      <c r="L49" s="21">
        <f>SUM(L44:L48)</f>
        <v>0</v>
      </c>
      <c r="N49" s="42">
        <f>L49</f>
        <v>0</v>
      </c>
    </row>
    <row r="50" spans="1:14" ht="12.75">
      <c r="A50" s="82" t="s">
        <v>29</v>
      </c>
      <c r="B50" s="83"/>
      <c r="C50" s="83"/>
      <c r="D50" s="83"/>
      <c r="E50" s="83"/>
      <c r="F50" s="83"/>
      <c r="G50" s="83"/>
      <c r="H50" s="83"/>
      <c r="I50" s="83"/>
      <c r="J50" s="83"/>
      <c r="K50" s="83"/>
      <c r="L50" s="84"/>
      <c r="N50" s="42"/>
    </row>
    <row r="51" spans="1:14" ht="12.75">
      <c r="A51" s="5">
        <v>1</v>
      </c>
      <c r="B51" s="13" t="s">
        <v>30</v>
      </c>
      <c r="C51" s="13"/>
      <c r="D51" s="72"/>
      <c r="E51" s="72"/>
      <c r="F51" s="72"/>
      <c r="G51" s="72"/>
      <c r="H51" s="72"/>
      <c r="I51" s="72"/>
      <c r="J51" s="72"/>
      <c r="K51" s="62"/>
      <c r="L51" s="7">
        <f>IF(I$6="",0,ROUND(Year4!L51*1.03,0))</f>
        <v>0</v>
      </c>
      <c r="N51" s="42">
        <f>L51</f>
        <v>0</v>
      </c>
    </row>
    <row r="52" spans="1:14" ht="12.75">
      <c r="A52" s="5">
        <v>2</v>
      </c>
      <c r="B52" s="13" t="s">
        <v>31</v>
      </c>
      <c r="C52" s="13"/>
      <c r="D52" s="72"/>
      <c r="E52" s="72"/>
      <c r="F52" s="72"/>
      <c r="G52" s="72"/>
      <c r="H52" s="72"/>
      <c r="I52" s="72"/>
      <c r="J52" s="72"/>
      <c r="K52" s="62"/>
      <c r="L52" s="7">
        <f>IF(I$6="",0,ROUND(Year4!L52*1.03,0))</f>
        <v>0</v>
      </c>
      <c r="N52" s="42">
        <f aca="true" t="shared" si="8" ref="N52:N60">L52</f>
        <v>0</v>
      </c>
    </row>
    <row r="53" spans="1:14" ht="12.75">
      <c r="A53" s="5">
        <v>3</v>
      </c>
      <c r="B53" s="13" t="s">
        <v>32</v>
      </c>
      <c r="C53" s="13"/>
      <c r="D53" s="72"/>
      <c r="E53" s="72"/>
      <c r="F53" s="72"/>
      <c r="G53" s="72"/>
      <c r="H53" s="72"/>
      <c r="I53" s="72"/>
      <c r="J53" s="72"/>
      <c r="K53" s="62"/>
      <c r="L53" s="7">
        <f>IF(I$6="",0,ROUND(Year4!L53*1.03,0))</f>
        <v>0</v>
      </c>
      <c r="N53" s="42">
        <f t="shared" si="8"/>
        <v>0</v>
      </c>
    </row>
    <row r="54" spans="1:14" ht="12.75">
      <c r="A54" s="5">
        <v>4</v>
      </c>
      <c r="B54" s="13" t="s">
        <v>33</v>
      </c>
      <c r="C54" s="13"/>
      <c r="D54" s="72"/>
      <c r="E54" s="72"/>
      <c r="F54" s="72"/>
      <c r="G54" s="72"/>
      <c r="H54" s="72"/>
      <c r="I54" s="72"/>
      <c r="J54" s="72"/>
      <c r="K54" s="62"/>
      <c r="L54" s="7">
        <f>IF(I$6="",0,ROUND(Year4!L54*1.03,0))</f>
        <v>0</v>
      </c>
      <c r="N54" s="42">
        <f t="shared" si="8"/>
        <v>0</v>
      </c>
    </row>
    <row r="55" spans="1:14" ht="12.75">
      <c r="A55" s="5">
        <v>5</v>
      </c>
      <c r="B55" s="13" t="s">
        <v>34</v>
      </c>
      <c r="C55" s="13"/>
      <c r="D55" s="72"/>
      <c r="E55" s="72"/>
      <c r="F55" s="72"/>
      <c r="G55" s="72"/>
      <c r="H55" s="72"/>
      <c r="I55" s="72"/>
      <c r="J55" s="72"/>
      <c r="K55" s="62"/>
      <c r="L55" s="7">
        <f>SUM(Consortium!I6:I25)</f>
        <v>0</v>
      </c>
      <c r="N55" s="42">
        <f>SUM(Consortium!O6:O25)</f>
        <v>0</v>
      </c>
    </row>
    <row r="56" spans="1:14" ht="12.75">
      <c r="A56" s="5">
        <v>6</v>
      </c>
      <c r="B56" s="13" t="s">
        <v>35</v>
      </c>
      <c r="C56" s="13"/>
      <c r="D56" s="72"/>
      <c r="E56" s="72"/>
      <c r="F56" s="72"/>
      <c r="G56" s="72"/>
      <c r="H56" s="72"/>
      <c r="I56" s="72"/>
      <c r="J56" s="72"/>
      <c r="K56" s="62"/>
      <c r="L56" s="7">
        <f>IF(I$6="",0,ROUND(Year4!L56*1.03,0))</f>
        <v>0</v>
      </c>
      <c r="N56" s="42">
        <f t="shared" si="8"/>
        <v>0</v>
      </c>
    </row>
    <row r="57" spans="1:14" ht="12.75">
      <c r="A57" s="5">
        <v>7</v>
      </c>
      <c r="B57" s="13" t="s">
        <v>36</v>
      </c>
      <c r="C57" s="13"/>
      <c r="D57" s="72"/>
      <c r="E57" s="72"/>
      <c r="F57" s="72"/>
      <c r="G57" s="72"/>
      <c r="H57" s="72"/>
      <c r="I57" s="72"/>
      <c r="J57" s="72"/>
      <c r="K57" s="62"/>
      <c r="L57" s="7">
        <f>IF(I$6="",0,ROUND(Year4!L57*1.03,0))</f>
        <v>0</v>
      </c>
      <c r="N57" s="42">
        <f t="shared" si="8"/>
        <v>0</v>
      </c>
    </row>
    <row r="58" spans="1:14" ht="12.75">
      <c r="A58" s="5">
        <v>8</v>
      </c>
      <c r="B58" s="72">
        <f>Year4!B58</f>
      </c>
      <c r="C58" s="72"/>
      <c r="D58" s="72"/>
      <c r="E58" s="72"/>
      <c r="F58" s="72"/>
      <c r="G58" s="72"/>
      <c r="H58" s="72"/>
      <c r="I58" s="72"/>
      <c r="J58" s="72"/>
      <c r="K58" s="62"/>
      <c r="L58" s="7">
        <f>IF(I$6="",0,ROUND(Year4!L58*1.03,0))</f>
        <v>0</v>
      </c>
      <c r="N58" s="42">
        <f t="shared" si="8"/>
        <v>0</v>
      </c>
    </row>
    <row r="59" spans="1:14" ht="12.75">
      <c r="A59" s="5">
        <v>9</v>
      </c>
      <c r="B59" s="72">
        <f>Year4!B59</f>
      </c>
      <c r="C59" s="72"/>
      <c r="D59" s="72"/>
      <c r="E59" s="72"/>
      <c r="F59" s="72"/>
      <c r="G59" s="72"/>
      <c r="H59" s="72"/>
      <c r="I59" s="72"/>
      <c r="J59" s="72"/>
      <c r="K59" s="62"/>
      <c r="L59" s="7">
        <f>IF(I$6="",0,ROUND(Year4!L59*1.03,0))</f>
        <v>0</v>
      </c>
      <c r="N59" s="42">
        <f t="shared" si="8"/>
        <v>0</v>
      </c>
    </row>
    <row r="60" spans="1:14" ht="12.75">
      <c r="A60" s="5">
        <v>10</v>
      </c>
      <c r="B60" s="72">
        <f>Year4!B60</f>
      </c>
      <c r="C60" s="72"/>
      <c r="D60" s="72"/>
      <c r="E60" s="72"/>
      <c r="F60" s="72"/>
      <c r="G60" s="72"/>
      <c r="H60" s="72"/>
      <c r="I60" s="72"/>
      <c r="J60" s="72"/>
      <c r="K60" s="62"/>
      <c r="L60" s="7">
        <f>IF(I$6="",0,ROUND(Year4!L60*1.03,0))</f>
        <v>0</v>
      </c>
      <c r="N60" s="42">
        <f t="shared" si="8"/>
        <v>0</v>
      </c>
    </row>
    <row r="61" spans="1:14" ht="12.75">
      <c r="A61" s="67" t="s">
        <v>37</v>
      </c>
      <c r="B61" s="68"/>
      <c r="C61" s="68"/>
      <c r="D61" s="68"/>
      <c r="E61" s="68"/>
      <c r="F61" s="68"/>
      <c r="G61" s="68"/>
      <c r="H61" s="68"/>
      <c r="I61" s="68"/>
      <c r="J61" s="68"/>
      <c r="K61" s="69"/>
      <c r="L61" s="16">
        <f>SUM(L51:L60)</f>
        <v>0</v>
      </c>
      <c r="N61" s="42"/>
    </row>
    <row r="62" spans="1:14" ht="12.75">
      <c r="A62" s="82" t="s">
        <v>38</v>
      </c>
      <c r="B62" s="83"/>
      <c r="C62" s="83"/>
      <c r="D62" s="83"/>
      <c r="E62" s="83"/>
      <c r="F62" s="83"/>
      <c r="G62" s="83"/>
      <c r="H62" s="83"/>
      <c r="I62" s="83"/>
      <c r="J62" s="83"/>
      <c r="K62" s="84"/>
      <c r="L62" s="22">
        <f>L19+L31+L38+L42+L49+L61</f>
        <v>0</v>
      </c>
      <c r="N62" s="43">
        <f>SUM(N7:N61)</f>
        <v>0</v>
      </c>
    </row>
    <row r="63" spans="1:12" ht="12.75">
      <c r="A63" s="82" t="s">
        <v>39</v>
      </c>
      <c r="B63" s="83"/>
      <c r="C63" s="83"/>
      <c r="D63" s="83"/>
      <c r="E63" s="83"/>
      <c r="F63" s="83"/>
      <c r="G63" s="83"/>
      <c r="H63" s="83"/>
      <c r="I63" s="83"/>
      <c r="J63" s="83"/>
      <c r="K63" s="83"/>
      <c r="L63" s="84"/>
    </row>
    <row r="64" spans="1:12" ht="12.75">
      <c r="A64" s="5"/>
      <c r="B64" s="80" t="s">
        <v>40</v>
      </c>
      <c r="C64" s="81"/>
      <c r="D64" s="79" t="s">
        <v>41</v>
      </c>
      <c r="E64" s="80"/>
      <c r="F64" s="80"/>
      <c r="G64" s="80"/>
      <c r="H64" s="80"/>
      <c r="I64" s="81"/>
      <c r="J64" s="79" t="s">
        <v>42</v>
      </c>
      <c r="K64" s="81"/>
      <c r="L64" s="10" t="s">
        <v>43</v>
      </c>
    </row>
    <row r="65" spans="1:12" ht="12.75">
      <c r="A65" s="5">
        <v>1</v>
      </c>
      <c r="B65" s="72" t="s">
        <v>65</v>
      </c>
      <c r="C65" s="62"/>
      <c r="D65" s="121">
        <f>N62</f>
        <v>0</v>
      </c>
      <c r="E65" s="122"/>
      <c r="F65" s="122"/>
      <c r="G65" s="122"/>
      <c r="H65" s="122"/>
      <c r="I65" s="122"/>
      <c r="J65" s="89">
        <v>0.5</v>
      </c>
      <c r="K65" s="90"/>
      <c r="L65" s="7">
        <f>ROUND(D65*J65,0)</f>
        <v>0</v>
      </c>
    </row>
    <row r="66" spans="1:12" ht="12.75">
      <c r="A66" s="5">
        <v>2</v>
      </c>
      <c r="B66" s="72"/>
      <c r="C66" s="62"/>
      <c r="D66" s="79"/>
      <c r="E66" s="80"/>
      <c r="F66" s="80"/>
      <c r="G66" s="80"/>
      <c r="H66" s="80"/>
      <c r="I66" s="81"/>
      <c r="J66" s="89"/>
      <c r="K66" s="90"/>
      <c r="L66" s="7">
        <f>ROUND(D66*J66,0)</f>
        <v>0</v>
      </c>
    </row>
    <row r="67" spans="1:12" ht="12.75">
      <c r="A67" s="5">
        <v>3</v>
      </c>
      <c r="B67" s="72"/>
      <c r="C67" s="62"/>
      <c r="D67" s="79"/>
      <c r="E67" s="80"/>
      <c r="F67" s="80"/>
      <c r="G67" s="80"/>
      <c r="H67" s="80"/>
      <c r="I67" s="81"/>
      <c r="J67" s="89"/>
      <c r="K67" s="90"/>
      <c r="L67" s="7">
        <f>ROUND(D67*J67,0)</f>
        <v>0</v>
      </c>
    </row>
    <row r="68" spans="1:12" ht="12.75">
      <c r="A68" s="5">
        <v>4</v>
      </c>
      <c r="B68" s="72"/>
      <c r="C68" s="62"/>
      <c r="D68" s="79"/>
      <c r="E68" s="80"/>
      <c r="F68" s="80"/>
      <c r="G68" s="80"/>
      <c r="H68" s="80"/>
      <c r="I68" s="81"/>
      <c r="J68" s="89"/>
      <c r="K68" s="90"/>
      <c r="L68" s="7">
        <f>ROUND(D68*J68,0)</f>
        <v>0</v>
      </c>
    </row>
    <row r="69" spans="1:12" ht="12.75">
      <c r="A69" s="67" t="s">
        <v>44</v>
      </c>
      <c r="B69" s="68"/>
      <c r="C69" s="68"/>
      <c r="D69" s="68"/>
      <c r="E69" s="68"/>
      <c r="F69" s="68"/>
      <c r="G69" s="68"/>
      <c r="H69" s="68"/>
      <c r="I69" s="68"/>
      <c r="J69" s="68"/>
      <c r="K69" s="69"/>
      <c r="L69" s="20">
        <f>SUM(L65:L68)</f>
        <v>0</v>
      </c>
    </row>
    <row r="70" spans="1:12" ht="12.75">
      <c r="A70" s="82" t="s">
        <v>45</v>
      </c>
      <c r="B70" s="83"/>
      <c r="C70" s="83"/>
      <c r="D70" s="83"/>
      <c r="E70" s="83"/>
      <c r="F70" s="83"/>
      <c r="G70" s="83"/>
      <c r="H70" s="83"/>
      <c r="I70" s="83"/>
      <c r="J70" s="83"/>
      <c r="K70" s="84"/>
      <c r="L70" s="22">
        <f>L62+L69</f>
        <v>0</v>
      </c>
    </row>
    <row r="73" spans="10:12" ht="12.75">
      <c r="J73" s="25" t="s">
        <v>49</v>
      </c>
      <c r="L73" s="26">
        <f>L62</f>
        <v>0</v>
      </c>
    </row>
    <row r="74" spans="10:12" ht="12.75">
      <c r="J74" s="25" t="s">
        <v>50</v>
      </c>
      <c r="L74" s="39">
        <f>Consortium!I7+Consortium!I9+Consortium!I11+Consortium!I13+Consortium!I15+Consortium!I17+Consortium!I19+Consortium!I21+Consortium!I23+Consortium!I25</f>
        <v>0</v>
      </c>
    </row>
    <row r="75" spans="10:12" ht="12.75">
      <c r="J75" s="25" t="s">
        <v>51</v>
      </c>
      <c r="L75" s="26">
        <f>L73-L74</f>
        <v>0</v>
      </c>
    </row>
  </sheetData>
  <mergeCells count="78">
    <mergeCell ref="B27:C27"/>
    <mergeCell ref="B21:C21"/>
    <mergeCell ref="B22:C22"/>
    <mergeCell ref="B23:C23"/>
    <mergeCell ref="B24:C24"/>
    <mergeCell ref="B25:C25"/>
    <mergeCell ref="B26:C26"/>
    <mergeCell ref="D1:H1"/>
    <mergeCell ref="D2:F2"/>
    <mergeCell ref="D3:L4"/>
    <mergeCell ref="F8:F9"/>
    <mergeCell ref="E6:F6"/>
    <mergeCell ref="G6:H6"/>
    <mergeCell ref="I6:J6"/>
    <mergeCell ref="A7:L7"/>
    <mergeCell ref="D8:D9"/>
    <mergeCell ref="E8:E9"/>
    <mergeCell ref="A20:L20"/>
    <mergeCell ref="C8:C9"/>
    <mergeCell ref="J8:J9"/>
    <mergeCell ref="K8:K9"/>
    <mergeCell ref="L8:L9"/>
    <mergeCell ref="G8:I8"/>
    <mergeCell ref="A19:I19"/>
    <mergeCell ref="B28:C28"/>
    <mergeCell ref="B29:C29"/>
    <mergeCell ref="B30:C30"/>
    <mergeCell ref="B34:K34"/>
    <mergeCell ref="B33:K33"/>
    <mergeCell ref="A32:L32"/>
    <mergeCell ref="A31:I31"/>
    <mergeCell ref="B35:K35"/>
    <mergeCell ref="B36:K36"/>
    <mergeCell ref="B37:K37"/>
    <mergeCell ref="A38:K38"/>
    <mergeCell ref="A39:L39"/>
    <mergeCell ref="C40:K40"/>
    <mergeCell ref="C41:K41"/>
    <mergeCell ref="A42:K42"/>
    <mergeCell ref="A43:L43"/>
    <mergeCell ref="C44:K44"/>
    <mergeCell ref="C45:K45"/>
    <mergeCell ref="C46:K46"/>
    <mergeCell ref="C47:K47"/>
    <mergeCell ref="C48:K48"/>
    <mergeCell ref="A49:K49"/>
    <mergeCell ref="A50:L50"/>
    <mergeCell ref="D51:K51"/>
    <mergeCell ref="D52:K52"/>
    <mergeCell ref="D53:K53"/>
    <mergeCell ref="B58:K58"/>
    <mergeCell ref="A61:K61"/>
    <mergeCell ref="B59:K59"/>
    <mergeCell ref="B60:K60"/>
    <mergeCell ref="D54:K54"/>
    <mergeCell ref="D55:K55"/>
    <mergeCell ref="D56:K56"/>
    <mergeCell ref="D57:K57"/>
    <mergeCell ref="A70:K70"/>
    <mergeCell ref="A8:B9"/>
    <mergeCell ref="D67:I67"/>
    <mergeCell ref="D68:I68"/>
    <mergeCell ref="J65:K65"/>
    <mergeCell ref="J66:K66"/>
    <mergeCell ref="J67:K67"/>
    <mergeCell ref="J68:K68"/>
    <mergeCell ref="B64:C64"/>
    <mergeCell ref="B65:C65"/>
    <mergeCell ref="D65:I65"/>
    <mergeCell ref="D66:I66"/>
    <mergeCell ref="A62:K62"/>
    <mergeCell ref="A69:K69"/>
    <mergeCell ref="B66:C66"/>
    <mergeCell ref="B67:C67"/>
    <mergeCell ref="B68:C68"/>
    <mergeCell ref="A63:L63"/>
    <mergeCell ref="D64:I64"/>
    <mergeCell ref="J64:K64"/>
  </mergeCells>
  <printOptions/>
  <pageMargins left="0" right="0" top="0.25" bottom="0.25" header="0" footer="0"/>
  <pageSetup fitToHeight="1" fitToWidth="1" horizontalDpi="300" verticalDpi="300" orientation="portrait" scale="83" r:id="rId1"/>
</worksheet>
</file>

<file path=xl/worksheets/sheet7.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C1" sqref="C1:E1"/>
    </sheetView>
  </sheetViews>
  <sheetFormatPr defaultColWidth="9.140625" defaultRowHeight="12.75"/>
  <cols>
    <col min="1" max="1" width="3.7109375" style="130" customWidth="1"/>
    <col min="2" max="2" width="19.00390625" style="0" customWidth="1"/>
    <col min="3" max="3" width="19.28125" style="0" customWidth="1"/>
    <col min="4" max="4" width="26.421875" style="131" customWidth="1"/>
    <col min="5" max="5" width="26.421875" style="135" customWidth="1"/>
  </cols>
  <sheetData>
    <row r="1" spans="2:5" ht="18.75" customHeight="1">
      <c r="B1" s="147" t="s">
        <v>90</v>
      </c>
      <c r="C1" s="148">
        <f>IF(Summary!D3="","",Summary!D3)</f>
      </c>
      <c r="D1" s="150"/>
      <c r="E1" s="149"/>
    </row>
    <row r="2" spans="2:5" ht="21.75" customHeight="1">
      <c r="B2" s="147" t="s">
        <v>92</v>
      </c>
      <c r="C2" s="148">
        <f>IF(Summary!D5="","",Summary!D5)</f>
      </c>
      <c r="D2" s="150"/>
      <c r="E2" s="149"/>
    </row>
    <row r="3" spans="2:5" ht="46.5" customHeight="1">
      <c r="B3" s="147" t="s">
        <v>91</v>
      </c>
      <c r="C3" s="148">
        <f>IF(Summary!D7="","",Summary!D7)</f>
      </c>
      <c r="D3" s="150"/>
      <c r="E3" s="149"/>
    </row>
    <row r="7" spans="1:5" ht="18" customHeight="1">
      <c r="A7" s="130" t="s">
        <v>94</v>
      </c>
      <c r="E7" s="132">
        <f>Year1!L19+Year2!L19+Year3!L19+Year4!L19+Year5!L19</f>
        <v>0</v>
      </c>
    </row>
    <row r="8" spans="1:5" ht="18" customHeight="1">
      <c r="A8" s="130" t="s">
        <v>95</v>
      </c>
      <c r="E8" s="133">
        <f>Year1!L31+Year2!L31+Year3!L31+Year4!L31+Year5!L31</f>
        <v>0</v>
      </c>
    </row>
    <row r="9" spans="1:5" ht="18" customHeight="1">
      <c r="A9" s="130" t="s">
        <v>96</v>
      </c>
      <c r="E9" s="133">
        <f>E7+E8</f>
        <v>0</v>
      </c>
    </row>
    <row r="10" spans="1:5" ht="18" customHeight="1">
      <c r="A10" s="130" t="s">
        <v>97</v>
      </c>
      <c r="E10" s="133">
        <f>Year1!L38+Year2!L38+Year3!L38+Year4!L38+Year5!L38</f>
        <v>0</v>
      </c>
    </row>
    <row r="11" spans="1:5" ht="18" customHeight="1">
      <c r="A11" s="130" t="s">
        <v>98</v>
      </c>
      <c r="E11" s="133">
        <f>D12+D13</f>
        <v>0</v>
      </c>
    </row>
    <row r="12" spans="1:4" ht="12.75">
      <c r="A12" s="130">
        <v>1</v>
      </c>
      <c r="B12" t="s">
        <v>99</v>
      </c>
      <c r="D12" s="134">
        <f>Year1!L40+Year2!L40+Year3!L40+Year4!L40+Year5!L40</f>
        <v>0</v>
      </c>
    </row>
    <row r="13" spans="1:4" ht="12.75">
      <c r="A13" s="130">
        <v>2</v>
      </c>
      <c r="B13" t="s">
        <v>100</v>
      </c>
      <c r="D13" s="134">
        <f>Year1!L41+Year2!L41+Year3!L41+Year4!L41+Year5!L41</f>
        <v>0</v>
      </c>
    </row>
    <row r="14" spans="1:5" ht="18" customHeight="1">
      <c r="A14" s="130" t="s">
        <v>101</v>
      </c>
      <c r="E14" s="133">
        <f>SUM(D15:D19)</f>
        <v>0</v>
      </c>
    </row>
    <row r="15" spans="1:4" ht="12.75">
      <c r="A15" s="130">
        <v>1</v>
      </c>
      <c r="B15" t="s">
        <v>23</v>
      </c>
      <c r="D15" s="134">
        <f>Year1!L44+Year2!L44+Year3!L44+Year4!L44+Year5!L44</f>
        <v>0</v>
      </c>
    </row>
    <row r="16" spans="1:4" ht="12.75">
      <c r="A16" s="130">
        <v>2</v>
      </c>
      <c r="B16" t="s">
        <v>24</v>
      </c>
      <c r="D16" s="134">
        <f>Year1!L45+Year2!L45+Year3!L45+Year4!L45+Year5!L45</f>
        <v>0</v>
      </c>
    </row>
    <row r="17" spans="1:4" ht="12.75">
      <c r="A17" s="130">
        <v>3</v>
      </c>
      <c r="B17" t="s">
        <v>25</v>
      </c>
      <c r="D17" s="134">
        <f>Year1!L46+Year2!L46+Year3!L46+Year4!L46+Year5!L46</f>
        <v>0</v>
      </c>
    </row>
    <row r="18" spans="1:4" ht="12.75">
      <c r="A18" s="130">
        <v>4</v>
      </c>
      <c r="B18" t="s">
        <v>26</v>
      </c>
      <c r="D18" s="134">
        <f>Year1!L47+Year2!L47+Year3!L47+Year4!L47+Year5!L47</f>
        <v>0</v>
      </c>
    </row>
    <row r="19" spans="1:4" ht="12.75">
      <c r="A19" s="130">
        <v>5</v>
      </c>
      <c r="B19" t="s">
        <v>27</v>
      </c>
      <c r="D19" s="134">
        <f>Year1!L48+Year2!L48+Year3!L48+Year4!L48+Year5!L48</f>
        <v>0</v>
      </c>
    </row>
    <row r="20" spans="1:5" ht="18" customHeight="1">
      <c r="A20" s="130" t="s">
        <v>102</v>
      </c>
      <c r="E20" s="133">
        <f>SUM(D21:D30)</f>
        <v>0</v>
      </c>
    </row>
    <row r="21" spans="1:4" ht="12.75">
      <c r="A21" s="130">
        <v>1</v>
      </c>
      <c r="B21" t="s">
        <v>30</v>
      </c>
      <c r="D21" s="134">
        <f>Year1!L51+Year2!L51+Year3!L51+Year4!L51+Year5!L51</f>
        <v>0</v>
      </c>
    </row>
    <row r="22" spans="1:4" ht="12.75">
      <c r="A22" s="130">
        <v>2</v>
      </c>
      <c r="B22" t="s">
        <v>31</v>
      </c>
      <c r="D22" s="134">
        <f>Year1!L52+Year2!L52+Year3!L52+Year4!L52+Year5!L52</f>
        <v>0</v>
      </c>
    </row>
    <row r="23" spans="1:4" ht="12.75">
      <c r="A23" s="130">
        <v>3</v>
      </c>
      <c r="B23" t="s">
        <v>32</v>
      </c>
      <c r="D23" s="134">
        <f>Year1!L53+Year2!L53+Year3!L53+Year4!L53+Year5!L53</f>
        <v>0</v>
      </c>
    </row>
    <row r="24" spans="1:4" ht="12.75">
      <c r="A24" s="130">
        <v>4</v>
      </c>
      <c r="B24" t="s">
        <v>33</v>
      </c>
      <c r="D24" s="134">
        <f>Year1!L54+Year2!L54+Year3!L54+Year4!L54+Year5!L54</f>
        <v>0</v>
      </c>
    </row>
    <row r="25" spans="1:4" ht="12.75">
      <c r="A25" s="130">
        <v>5</v>
      </c>
      <c r="B25" t="s">
        <v>34</v>
      </c>
      <c r="D25" s="134">
        <f>Year1!L55+Year2!L55+Year3!L55+Year4!L55+Year5!L55</f>
        <v>0</v>
      </c>
    </row>
    <row r="26" spans="1:4" ht="12.75">
      <c r="A26" s="130">
        <v>6</v>
      </c>
      <c r="B26" t="s">
        <v>103</v>
      </c>
      <c r="D26" s="134">
        <f>Year1!L56+Year2!L56+Year3!L56+Year4!L56+Year5!L56</f>
        <v>0</v>
      </c>
    </row>
    <row r="27" spans="1:4" ht="12.75">
      <c r="A27" s="130">
        <v>7</v>
      </c>
      <c r="B27" t="s">
        <v>36</v>
      </c>
      <c r="D27" s="134">
        <f>Year1!L57+Year2!L57+Year3!L57+Year4!L57+Year5!L57</f>
        <v>0</v>
      </c>
    </row>
    <row r="28" spans="1:4" ht="12.75">
      <c r="A28" s="130">
        <v>8</v>
      </c>
      <c r="B28">
        <f>IF(Year1!B58="","",Year1!B58)</f>
      </c>
      <c r="D28" s="134">
        <f>Year1!L58+Year2!L58+Year3!L58+Year4!L58+Year5!L58</f>
        <v>0</v>
      </c>
    </row>
    <row r="29" spans="1:4" ht="12.75">
      <c r="A29" s="130">
        <v>9</v>
      </c>
      <c r="B29">
        <f>IF(Year1!B59="","",Year1!B59)</f>
      </c>
      <c r="D29" s="134">
        <f>Year1!L59+Year2!L59+Year3!L59+Year4!L59+Year5!L59</f>
        <v>0</v>
      </c>
    </row>
    <row r="30" spans="1:4" ht="12.75">
      <c r="A30" s="130">
        <v>10</v>
      </c>
      <c r="B30">
        <f>IF(Year1!B60="","",Year1!B60)</f>
      </c>
      <c r="D30" s="134">
        <f>Year1!L60+Year2!L60+Year3!L60+Year4!L60+Year5!L60</f>
        <v>0</v>
      </c>
    </row>
    <row r="31" spans="1:5" ht="18" customHeight="1">
      <c r="A31" s="130" t="s">
        <v>104</v>
      </c>
      <c r="E31" s="132">
        <f>E9+E10+E11+E14+E20</f>
        <v>0</v>
      </c>
    </row>
    <row r="32" spans="1:5" ht="18" customHeight="1">
      <c r="A32" s="130" t="s">
        <v>105</v>
      </c>
      <c r="E32" s="133">
        <f>Year1!L69+Year2!L69+Year3!L69+Year4!L69+Year5!L69</f>
        <v>0</v>
      </c>
    </row>
    <row r="33" spans="1:5" ht="18" customHeight="1">
      <c r="A33" s="130" t="s">
        <v>106</v>
      </c>
      <c r="E33" s="132">
        <f>E31+E32</f>
        <v>0</v>
      </c>
    </row>
  </sheetData>
  <mergeCells count="3">
    <mergeCell ref="C1:E1"/>
    <mergeCell ref="C2:E2"/>
    <mergeCell ref="C3:E3"/>
  </mergeCells>
  <printOptions horizontalCentered="1"/>
  <pageMargins left="0.5" right="0.5" top="1" bottom="1" header="0.5" footer="0.5"/>
  <pageSetup fitToHeight="1" fitToWidth="1" horizontalDpi="600" verticalDpi="600" orientation="portrait" r:id="rId1"/>
  <headerFooter alignWithMargins="0">
    <oddHeader>&amp;CRESEARCH &amp; RELATED BUDGET - Cumulative Budget</oddHeader>
    <oddFooter>&amp;L&amp;F&amp;R&amp;D</oddFooter>
  </headerFooter>
</worksheet>
</file>

<file path=xl/worksheets/sheet8.xml><?xml version="1.0" encoding="utf-8"?>
<worksheet xmlns="http://schemas.openxmlformats.org/spreadsheetml/2006/main" xmlns:r="http://schemas.openxmlformats.org/officeDocument/2006/relationships">
  <dimension ref="A4:O26"/>
  <sheetViews>
    <sheetView workbookViewId="0" topLeftCell="A1">
      <selection activeCell="B1" sqref="B1"/>
    </sheetView>
  </sheetViews>
  <sheetFormatPr defaultColWidth="9.140625" defaultRowHeight="12.75"/>
  <cols>
    <col min="1" max="1" width="4.140625" style="2" customWidth="1"/>
    <col min="2" max="2" width="30.7109375" style="2" customWidth="1"/>
    <col min="3" max="3" width="21.28125" style="2" customWidth="1"/>
    <col min="4" max="4" width="6.421875" style="2" customWidth="1"/>
    <col min="5" max="9" width="9.140625" style="28" customWidth="1"/>
    <col min="10" max="10" width="2.8515625" style="2" customWidth="1"/>
    <col min="11" max="15" width="8.140625" style="2" bestFit="1" customWidth="1"/>
    <col min="16" max="16384" width="9.140625" style="2" customWidth="1"/>
  </cols>
  <sheetData>
    <row r="4" spans="11:15" ht="12.75">
      <c r="K4" s="128" t="s">
        <v>66</v>
      </c>
      <c r="L4" s="128"/>
      <c r="M4" s="128"/>
      <c r="N4" s="128"/>
      <c r="O4" s="128"/>
    </row>
    <row r="5" spans="2:15" ht="12.75">
      <c r="B5" s="25" t="s">
        <v>52</v>
      </c>
      <c r="C5" s="25" t="s">
        <v>53</v>
      </c>
      <c r="D5" s="25"/>
      <c r="E5" s="35" t="s">
        <v>54</v>
      </c>
      <c r="F5" s="35" t="s">
        <v>55</v>
      </c>
      <c r="G5" s="35" t="s">
        <v>56</v>
      </c>
      <c r="H5" s="35" t="s">
        <v>57</v>
      </c>
      <c r="I5" s="35" t="s">
        <v>58</v>
      </c>
      <c r="K5" s="35" t="s">
        <v>54</v>
      </c>
      <c r="L5" s="35" t="s">
        <v>55</v>
      </c>
      <c r="M5" s="35" t="s">
        <v>56</v>
      </c>
      <c r="N5" s="35" t="s">
        <v>57</v>
      </c>
      <c r="O5" s="35" t="s">
        <v>58</v>
      </c>
    </row>
    <row r="6" spans="1:15" ht="12.75">
      <c r="A6" s="2">
        <v>1</v>
      </c>
      <c r="B6" s="123"/>
      <c r="C6" s="125"/>
      <c r="D6" s="29" t="s">
        <v>59</v>
      </c>
      <c r="E6" s="30"/>
      <c r="F6" s="30"/>
      <c r="G6" s="30"/>
      <c r="H6" s="30"/>
      <c r="I6" s="31"/>
      <c r="K6" s="127">
        <f>IF(E6+E7&gt;25000,25000,E6+E7)</f>
        <v>0</v>
      </c>
      <c r="L6" s="127">
        <f>IF(K6&gt;=25000,0,IF(F6+F7&gt;=(25000-K6),25000-K6,F6+F7))</f>
        <v>0</v>
      </c>
      <c r="M6" s="127">
        <f>IF(K6+L6&gt;=25000,0,IF(G6+G7&gt;(25000-L6-K6),25000-L6-K6,G6+G7))</f>
        <v>0</v>
      </c>
      <c r="N6" s="127">
        <f>IF(K6+L6+M6&gt;=25000,0,IF(H6+H7&gt;(25000-M6-L6-K6),25000-M6-L6-K6,H6+H7))</f>
        <v>0</v>
      </c>
      <c r="O6" s="127">
        <f>IF(K6+L6+M6+N6&gt;=25000,0,IF(I6+I7&gt;(25000-N6-M6-L6-K6),25000-N6-M6-L6-K6,I6+I7))</f>
        <v>0</v>
      </c>
    </row>
    <row r="7" spans="2:15" ht="12.75">
      <c r="B7" s="124"/>
      <c r="C7" s="126"/>
      <c r="D7" s="32" t="s">
        <v>60</v>
      </c>
      <c r="E7" s="33"/>
      <c r="F7" s="33"/>
      <c r="G7" s="33"/>
      <c r="H7" s="33"/>
      <c r="I7" s="34"/>
      <c r="K7" s="127"/>
      <c r="L7" s="127"/>
      <c r="M7" s="127"/>
      <c r="N7" s="127"/>
      <c r="O7" s="127"/>
    </row>
    <row r="8" spans="1:15" ht="12.75">
      <c r="A8" s="2">
        <v>2</v>
      </c>
      <c r="B8" s="123"/>
      <c r="C8" s="125"/>
      <c r="D8" s="29" t="s">
        <v>59</v>
      </c>
      <c r="E8" s="30"/>
      <c r="F8" s="30"/>
      <c r="G8" s="30"/>
      <c r="H8" s="30"/>
      <c r="I8" s="31"/>
      <c r="K8" s="127">
        <f>IF(E8+E9&gt;25000,25000,E8+E9)</f>
        <v>0</v>
      </c>
      <c r="L8" s="127">
        <f>IF(K8&gt;=25000,0,IF(F8&gt;=(25000-K8),25000-K8,F8))</f>
        <v>0</v>
      </c>
      <c r="M8" s="127">
        <f>IF(K8+L8&gt;=25000,0,IF(G8&gt;(25000-L8-K8),25000-L8-K8,G8))</f>
        <v>0</v>
      </c>
      <c r="N8" s="127">
        <f>IF(K8+L8+M8&gt;=25000,0,IF(H8&gt;(25000-M8-L8-K8),25000-M8-L8-K8,H8))</f>
        <v>0</v>
      </c>
      <c r="O8" s="127">
        <f>IF(K8+L8+M8+N8&gt;=25000,0,IF(I8&gt;(25000-N8-M8-L8-K8),25000-N8-M8-L8-K8,I8))</f>
        <v>0</v>
      </c>
    </row>
    <row r="9" spans="2:15" ht="12.75">
      <c r="B9" s="124"/>
      <c r="C9" s="126"/>
      <c r="D9" s="32" t="s">
        <v>60</v>
      </c>
      <c r="E9" s="33"/>
      <c r="F9" s="33"/>
      <c r="G9" s="33"/>
      <c r="H9" s="33"/>
      <c r="I9" s="34"/>
      <c r="K9" s="127"/>
      <c r="L9" s="127"/>
      <c r="M9" s="127"/>
      <c r="N9" s="127"/>
      <c r="O9" s="127"/>
    </row>
    <row r="10" spans="1:15" ht="12.75">
      <c r="A10" s="2">
        <v>3</v>
      </c>
      <c r="B10" s="123"/>
      <c r="C10" s="125"/>
      <c r="D10" s="29" t="s">
        <v>59</v>
      </c>
      <c r="E10" s="30"/>
      <c r="F10" s="30"/>
      <c r="G10" s="30"/>
      <c r="H10" s="30"/>
      <c r="I10" s="31"/>
      <c r="K10" s="127">
        <f>IF(E10+E11&gt;25000,25000,E10+E11)</f>
        <v>0</v>
      </c>
      <c r="L10" s="127">
        <f>IF(K10&gt;=25000,0,IF(F10&gt;=(25000-K10),25000-K10,F10))</f>
        <v>0</v>
      </c>
      <c r="M10" s="127">
        <f>IF(K10+L10&gt;=25000,0,IF(G10&gt;(25000-L10-K10),25000-L10-K10,G10))</f>
        <v>0</v>
      </c>
      <c r="N10" s="127">
        <f>IF(K10+L10+M10&gt;=25000,0,IF(H10&gt;(25000-M10-L10-K10),25000-M10-L10-K10,H10))</f>
        <v>0</v>
      </c>
      <c r="O10" s="127">
        <f>IF(K10+L10+M10+N10&gt;=25000,0,IF(I10&gt;(25000-N10-M10-L10-K10),25000-N10-M10-L10-K10,I10))</f>
        <v>0</v>
      </c>
    </row>
    <row r="11" spans="2:15" ht="12.75">
      <c r="B11" s="124"/>
      <c r="C11" s="126"/>
      <c r="D11" s="32" t="s">
        <v>60</v>
      </c>
      <c r="E11" s="33"/>
      <c r="F11" s="33"/>
      <c r="G11" s="33"/>
      <c r="H11" s="33"/>
      <c r="I11" s="34"/>
      <c r="K11" s="127"/>
      <c r="L11" s="127"/>
      <c r="M11" s="127"/>
      <c r="N11" s="127"/>
      <c r="O11" s="127"/>
    </row>
    <row r="12" spans="1:15" ht="12.75">
      <c r="A12" s="2">
        <v>4</v>
      </c>
      <c r="B12" s="123"/>
      <c r="C12" s="125"/>
      <c r="D12" s="29" t="s">
        <v>59</v>
      </c>
      <c r="E12" s="30"/>
      <c r="F12" s="30"/>
      <c r="G12" s="30"/>
      <c r="H12" s="30"/>
      <c r="I12" s="31"/>
      <c r="K12" s="127">
        <f>IF(E12+E13&gt;25000,25000,E12+E13)</f>
        <v>0</v>
      </c>
      <c r="L12" s="127">
        <f>IF(K12&gt;=25000,0,IF(F12&gt;=(25000-K12),25000-K12,F12))</f>
        <v>0</v>
      </c>
      <c r="M12" s="127">
        <f>IF(K12+L12&gt;=25000,0,IF(G12&gt;(25000-L12-K12),25000-L12-K12,G12))</f>
        <v>0</v>
      </c>
      <c r="N12" s="127">
        <f>IF(K12+L12+M12&gt;=25000,0,IF(H12&gt;(25000-M12-L12-K12),25000-M12-L12-K12,H12))</f>
        <v>0</v>
      </c>
      <c r="O12" s="127">
        <f>IF(K12+L12+M12+N12&gt;=25000,0,IF(I12&gt;(25000-N12-M12-L12-K12),25000-N12-M12-L12-K12,I12))</f>
        <v>0</v>
      </c>
    </row>
    <row r="13" spans="2:15" ht="12.75">
      <c r="B13" s="124"/>
      <c r="C13" s="126"/>
      <c r="D13" s="32" t="s">
        <v>60</v>
      </c>
      <c r="E13" s="33"/>
      <c r="F13" s="33"/>
      <c r="G13" s="33"/>
      <c r="H13" s="33"/>
      <c r="I13" s="34"/>
      <c r="K13" s="127"/>
      <c r="L13" s="127"/>
      <c r="M13" s="127"/>
      <c r="N13" s="127"/>
      <c r="O13" s="127"/>
    </row>
    <row r="14" spans="1:15" ht="12.75">
      <c r="A14" s="2">
        <v>5</v>
      </c>
      <c r="B14" s="123"/>
      <c r="C14" s="125"/>
      <c r="D14" s="29" t="s">
        <v>59</v>
      </c>
      <c r="E14" s="30"/>
      <c r="F14" s="30"/>
      <c r="G14" s="30"/>
      <c r="H14" s="30"/>
      <c r="I14" s="31"/>
      <c r="K14" s="127">
        <f>IF(E14+E15&gt;25000,25000,E14+E15)</f>
        <v>0</v>
      </c>
      <c r="L14" s="127">
        <f>IF(K14&gt;=25000,0,IF(F14&gt;=(25000-K14),25000-K14,F14))</f>
        <v>0</v>
      </c>
      <c r="M14" s="127">
        <f>IF(K14+L14&gt;=25000,0,IF(G14&gt;(25000-L14-K14),25000-L14-K14,G14))</f>
        <v>0</v>
      </c>
      <c r="N14" s="127">
        <f>IF(K14+L14+M14&gt;=25000,0,IF(H14&gt;(25000-M14-L14-K14),25000-M14-L14-K14,H14))</f>
        <v>0</v>
      </c>
      <c r="O14" s="127">
        <f>IF(K14+L14+M14+N14&gt;=25000,0,IF(I14&gt;(25000-N14-M14-L14-K14),25000-N14-M14-L14-K14,I14))</f>
        <v>0</v>
      </c>
    </row>
    <row r="15" spans="2:15" ht="12.75">
      <c r="B15" s="124"/>
      <c r="C15" s="126"/>
      <c r="D15" s="32" t="s">
        <v>60</v>
      </c>
      <c r="E15" s="33"/>
      <c r="F15" s="33"/>
      <c r="G15" s="33"/>
      <c r="H15" s="33"/>
      <c r="I15" s="34"/>
      <c r="K15" s="127"/>
      <c r="L15" s="127"/>
      <c r="M15" s="127"/>
      <c r="N15" s="127"/>
      <c r="O15" s="127"/>
    </row>
    <row r="16" spans="1:15" ht="12.75">
      <c r="A16" s="2">
        <v>6</v>
      </c>
      <c r="B16" s="123"/>
      <c r="C16" s="125"/>
      <c r="D16" s="29" t="s">
        <v>59</v>
      </c>
      <c r="E16" s="30"/>
      <c r="F16" s="30"/>
      <c r="G16" s="30"/>
      <c r="H16" s="30"/>
      <c r="I16" s="31"/>
      <c r="K16" s="127">
        <f>IF(E16+E17&gt;25000,25000,E16+E17)</f>
        <v>0</v>
      </c>
      <c r="L16" s="127">
        <f>IF(K16&gt;=25000,0,IF(F16&gt;=(25000-K16),25000-K16,F16))</f>
        <v>0</v>
      </c>
      <c r="M16" s="127">
        <f>IF(K16+L16&gt;=25000,0,IF(G16&gt;(25000-L16-K16),25000-L16-K16,G16))</f>
        <v>0</v>
      </c>
      <c r="N16" s="127">
        <f>IF(K16+L16+M16&gt;=25000,0,IF(H16&gt;(25000-M16-L16-K16),25000-M16-L16-K16,H16))</f>
        <v>0</v>
      </c>
      <c r="O16" s="127">
        <f>IF(K16+L16+M16+N16&gt;=25000,0,IF(I16&gt;(25000-N16-M16-L16-K16),25000-N16-M16-L16-K16,I16))</f>
        <v>0</v>
      </c>
    </row>
    <row r="17" spans="2:15" ht="12.75">
      <c r="B17" s="124"/>
      <c r="C17" s="126"/>
      <c r="D17" s="32" t="s">
        <v>60</v>
      </c>
      <c r="E17" s="33"/>
      <c r="F17" s="33"/>
      <c r="G17" s="33"/>
      <c r="H17" s="33"/>
      <c r="I17" s="34"/>
      <c r="K17" s="127"/>
      <c r="L17" s="127"/>
      <c r="M17" s="127"/>
      <c r="N17" s="127"/>
      <c r="O17" s="127"/>
    </row>
    <row r="18" spans="1:15" ht="12.75">
      <c r="A18" s="2">
        <v>7</v>
      </c>
      <c r="B18" s="123"/>
      <c r="C18" s="125"/>
      <c r="D18" s="29" t="s">
        <v>59</v>
      </c>
      <c r="E18" s="30"/>
      <c r="F18" s="30"/>
      <c r="G18" s="30"/>
      <c r="H18" s="30"/>
      <c r="I18" s="31"/>
      <c r="K18" s="127">
        <f>IF(E18+E19&gt;25000,25000,E18+E19)</f>
        <v>0</v>
      </c>
      <c r="L18" s="127">
        <f>IF(K18&gt;=25000,0,IF(F18&gt;=(25000-K18),25000-K18,F18))</f>
        <v>0</v>
      </c>
      <c r="M18" s="127">
        <f>IF(K18+L18&gt;=25000,0,IF(G18&gt;(25000-L18-K18),25000-L18-K18,G18))</f>
        <v>0</v>
      </c>
      <c r="N18" s="127">
        <f>IF(K18+L18+M18&gt;=25000,0,IF(H18&gt;(25000-M18-L18-K18),25000-M18-L18-K18,H18))</f>
        <v>0</v>
      </c>
      <c r="O18" s="127">
        <f>IF(K18+L18+M18+N18&gt;=25000,0,IF(I18&gt;(25000-N18-M18-L18-K18),25000-N18-M18-L18-K18,I18))</f>
        <v>0</v>
      </c>
    </row>
    <row r="19" spans="2:15" ht="12.75">
      <c r="B19" s="124"/>
      <c r="C19" s="126"/>
      <c r="D19" s="32" t="s">
        <v>60</v>
      </c>
      <c r="E19" s="33"/>
      <c r="F19" s="33"/>
      <c r="G19" s="33"/>
      <c r="H19" s="33"/>
      <c r="I19" s="34"/>
      <c r="K19" s="127"/>
      <c r="L19" s="127"/>
      <c r="M19" s="127"/>
      <c r="N19" s="127"/>
      <c r="O19" s="127"/>
    </row>
    <row r="20" spans="1:15" ht="12.75">
      <c r="A20" s="2">
        <v>8</v>
      </c>
      <c r="B20" s="123"/>
      <c r="C20" s="125"/>
      <c r="D20" s="29" t="s">
        <v>59</v>
      </c>
      <c r="E20" s="30"/>
      <c r="F20" s="30"/>
      <c r="G20" s="30"/>
      <c r="H20" s="30"/>
      <c r="I20" s="31"/>
      <c r="K20" s="127">
        <f>IF(E20+E21&gt;25000,25000,E20+E21)</f>
        <v>0</v>
      </c>
      <c r="L20" s="127">
        <f>IF(K20&gt;=25000,0,IF(F20&gt;=(25000-K20),25000-K20,F20))</f>
        <v>0</v>
      </c>
      <c r="M20" s="127">
        <f>IF(K20+L20&gt;=25000,0,IF(G20&gt;(25000-L20-K20),25000-L20-K20,G20))</f>
        <v>0</v>
      </c>
      <c r="N20" s="127">
        <f>IF(K20+L20+M20&gt;=25000,0,IF(H20&gt;(25000-M20-L20-K20),25000-M20-L20-K20,H20))</f>
        <v>0</v>
      </c>
      <c r="O20" s="127">
        <f>IF(K20+L20+M20+N20&gt;=25000,0,IF(I20&gt;(25000-N20-M20-L20-K20),25000-N20-M20-L20-K20,I20))</f>
        <v>0</v>
      </c>
    </row>
    <row r="21" spans="2:15" ht="12.75">
      <c r="B21" s="124"/>
      <c r="C21" s="126"/>
      <c r="D21" s="32" t="s">
        <v>60</v>
      </c>
      <c r="E21" s="33"/>
      <c r="F21" s="33"/>
      <c r="G21" s="33"/>
      <c r="H21" s="33"/>
      <c r="I21" s="34"/>
      <c r="K21" s="127"/>
      <c r="L21" s="127"/>
      <c r="M21" s="127"/>
      <c r="N21" s="127"/>
      <c r="O21" s="127"/>
    </row>
    <row r="22" spans="1:15" ht="12.75">
      <c r="A22" s="2">
        <v>9</v>
      </c>
      <c r="B22" s="123"/>
      <c r="C22" s="125"/>
      <c r="D22" s="29" t="s">
        <v>59</v>
      </c>
      <c r="E22" s="30"/>
      <c r="F22" s="30"/>
      <c r="G22" s="30"/>
      <c r="H22" s="30"/>
      <c r="I22" s="31"/>
      <c r="K22" s="127">
        <f>IF(E22+E23&gt;25000,25000,E22+E23)</f>
        <v>0</v>
      </c>
      <c r="L22" s="127">
        <f>IF(K22&gt;=25000,0,IF(F22&gt;=(25000-K22),25000-K22,F22))</f>
        <v>0</v>
      </c>
      <c r="M22" s="127">
        <f>IF(K22+L22&gt;=25000,0,IF(G22&gt;(25000-L22-K22),25000-L22-K22,G22))</f>
        <v>0</v>
      </c>
      <c r="N22" s="127">
        <f>IF(K22+L22+M22&gt;=25000,0,IF(H22&gt;(25000-M22-L22-K22),25000-M22-L22-K22,H22))</f>
        <v>0</v>
      </c>
      <c r="O22" s="127">
        <f>IF(K22+L22+M22+N22&gt;=25000,0,IF(I22&gt;(25000-N22-M22-L22-K22),25000-N22-M22-L22-K22,I22))</f>
        <v>0</v>
      </c>
    </row>
    <row r="23" spans="2:15" ht="12.75">
      <c r="B23" s="124"/>
      <c r="C23" s="126"/>
      <c r="D23" s="32" t="s">
        <v>60</v>
      </c>
      <c r="E23" s="33"/>
      <c r="F23" s="33"/>
      <c r="G23" s="33"/>
      <c r="H23" s="33"/>
      <c r="I23" s="34"/>
      <c r="K23" s="127"/>
      <c r="L23" s="127"/>
      <c r="M23" s="127"/>
      <c r="N23" s="127"/>
      <c r="O23" s="127"/>
    </row>
    <row r="24" spans="1:15" ht="12.75">
      <c r="A24" s="2">
        <v>10</v>
      </c>
      <c r="B24" s="123"/>
      <c r="C24" s="125"/>
      <c r="D24" s="29" t="s">
        <v>59</v>
      </c>
      <c r="E24" s="30"/>
      <c r="F24" s="30"/>
      <c r="G24" s="30"/>
      <c r="H24" s="30"/>
      <c r="I24" s="31"/>
      <c r="K24" s="127">
        <f>IF(E24+E25&gt;25000,25000,E24+E25)</f>
        <v>0</v>
      </c>
      <c r="L24" s="127">
        <f>IF(K24&gt;=25000,0,IF(F24&gt;=(25000-K24),25000-K24,F24))</f>
        <v>0</v>
      </c>
      <c r="M24" s="127">
        <f>IF(K24+L24&gt;=25000,0,IF(G24&gt;(25000-L24-K24),25000-L24-K24,G24))</f>
        <v>0</v>
      </c>
      <c r="N24" s="127">
        <f>IF(K24+L24+M24&gt;=25000,0,IF(H24&gt;(25000-M24-L24-K24),25000-M24-L24-K24,H24))</f>
        <v>0</v>
      </c>
      <c r="O24" s="127">
        <f>IF(K24+L24+M24+N24&gt;=25000,0,IF(I24&gt;(25000-N24-M24-L24-K24),25000-N24-M24-L24-K24,I24))</f>
        <v>0</v>
      </c>
    </row>
    <row r="25" spans="2:15" ht="12.75">
      <c r="B25" s="124"/>
      <c r="C25" s="126"/>
      <c r="D25" s="32" t="s">
        <v>60</v>
      </c>
      <c r="E25" s="33"/>
      <c r="F25" s="33"/>
      <c r="G25" s="33"/>
      <c r="H25" s="33"/>
      <c r="I25" s="34"/>
      <c r="K25" s="127"/>
      <c r="L25" s="127"/>
      <c r="M25" s="127"/>
      <c r="N25" s="127"/>
      <c r="O25" s="127"/>
    </row>
    <row r="26" spans="2:3" ht="12.75">
      <c r="B26" s="36"/>
      <c r="C26" s="36"/>
    </row>
  </sheetData>
  <mergeCells count="71">
    <mergeCell ref="L24:L25"/>
    <mergeCell ref="M24:M25"/>
    <mergeCell ref="N24:N25"/>
    <mergeCell ref="O24:O25"/>
    <mergeCell ref="N20:N21"/>
    <mergeCell ref="O20:O21"/>
    <mergeCell ref="L22:L23"/>
    <mergeCell ref="M22:M23"/>
    <mergeCell ref="N22:N23"/>
    <mergeCell ref="O22:O23"/>
    <mergeCell ref="N16:N17"/>
    <mergeCell ref="O16:O17"/>
    <mergeCell ref="L18:L19"/>
    <mergeCell ref="M18:M19"/>
    <mergeCell ref="N18:N19"/>
    <mergeCell ref="O18:O19"/>
    <mergeCell ref="K22:K23"/>
    <mergeCell ref="K24:K25"/>
    <mergeCell ref="L10:L11"/>
    <mergeCell ref="M10:M11"/>
    <mergeCell ref="L12:L13"/>
    <mergeCell ref="M12:M13"/>
    <mergeCell ref="L14:L15"/>
    <mergeCell ref="M14:M15"/>
    <mergeCell ref="L16:L17"/>
    <mergeCell ref="M16:M17"/>
    <mergeCell ref="M8:M9"/>
    <mergeCell ref="K16:K17"/>
    <mergeCell ref="K18:K19"/>
    <mergeCell ref="K20:K21"/>
    <mergeCell ref="L20:L21"/>
    <mergeCell ref="M20:M21"/>
    <mergeCell ref="K10:K11"/>
    <mergeCell ref="K12:K13"/>
    <mergeCell ref="K14:K15"/>
    <mergeCell ref="O10:O11"/>
    <mergeCell ref="O12:O13"/>
    <mergeCell ref="O14:O15"/>
    <mergeCell ref="N10:N11"/>
    <mergeCell ref="N12:N13"/>
    <mergeCell ref="N14:N15"/>
    <mergeCell ref="N8:N9"/>
    <mergeCell ref="K4:O4"/>
    <mergeCell ref="K6:K7"/>
    <mergeCell ref="L6:L7"/>
    <mergeCell ref="M6:M7"/>
    <mergeCell ref="N6:N7"/>
    <mergeCell ref="O6:O7"/>
    <mergeCell ref="O8:O9"/>
    <mergeCell ref="K8:K9"/>
    <mergeCell ref="L8:L9"/>
    <mergeCell ref="B22:B23"/>
    <mergeCell ref="C22:C23"/>
    <mergeCell ref="B24:B25"/>
    <mergeCell ref="C24:C25"/>
    <mergeCell ref="B18:B19"/>
    <mergeCell ref="C18:C19"/>
    <mergeCell ref="B20:B21"/>
    <mergeCell ref="C20:C21"/>
    <mergeCell ref="B14:B15"/>
    <mergeCell ref="C14:C15"/>
    <mergeCell ref="B16:B17"/>
    <mergeCell ref="C16:C17"/>
    <mergeCell ref="B10:B11"/>
    <mergeCell ref="C10:C11"/>
    <mergeCell ref="B12:B13"/>
    <mergeCell ref="C12:C13"/>
    <mergeCell ref="B6:B7"/>
    <mergeCell ref="C6:C7"/>
    <mergeCell ref="B8:B9"/>
    <mergeCell ref="C8:C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TMHS</dc:creator>
  <cp:keywords/>
  <dc:description/>
  <cp:lastModifiedBy>TMHS</cp:lastModifiedBy>
  <cp:lastPrinted>2008-02-28T15:11:43Z</cp:lastPrinted>
  <dcterms:created xsi:type="dcterms:W3CDTF">2008-02-12T22:07:12Z</dcterms:created>
  <dcterms:modified xsi:type="dcterms:W3CDTF">2008-02-28T15:11:51Z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